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mini14323\Desktop\"/>
    </mc:Choice>
  </mc:AlternateContent>
  <bookViews>
    <workbookView xWindow="0" yWindow="0" windowWidth="20490" windowHeight="7620"/>
  </bookViews>
  <sheets>
    <sheet name="Index" sheetId="5" r:id="rId1"/>
    <sheet name="Fin &amp; Ops Metrics" sheetId="3" r:id="rId2"/>
    <sheet name="Income Statement" sheetId="1" r:id="rId3"/>
  </sheets>
  <definedNames>
    <definedName name="Attrition">#REF!</definedName>
    <definedName name="B_S">#REF!</definedName>
    <definedName name="B_S_ratios">#REF!</definedName>
    <definedName name="Bill_rates">#REF!</definedName>
    <definedName name="Effort_util">#REF!</definedName>
    <definedName name="Emp_Data">#REF!</definedName>
    <definedName name="Emps_PeriodEnd">#REF!</definedName>
    <definedName name="FY04Revenue">#REF!</definedName>
    <definedName name="Home">#REF!</definedName>
    <definedName name="Infrastructure">#REF!</definedName>
    <definedName name="IntnlRev1Q04">#REF!</definedName>
    <definedName name="IntnlRev1Q05">#REF!</definedName>
    <definedName name="IntnlRev2Q05">#REF!</definedName>
    <definedName name="IntnlRev3Q05">#REF!</definedName>
    <definedName name="IntnlRev4Q04">#REF!</definedName>
    <definedName name="IntnlRev4Q05">#REF!</definedName>
    <definedName name="Margin_analysis">#REF!</definedName>
    <definedName name="P_L">#REF!</definedName>
    <definedName name="_xlnm.Print_Area" localSheetId="1">'Fin &amp; Ops Metrics'!$A$1:$I$130</definedName>
    <definedName name="_xlnm.Print_Titles" localSheetId="1">'Fin &amp; Ops Metrics'!$1:$3</definedName>
    <definedName name="Qtr_seq_growth">#REF!</definedName>
    <definedName name="Recruitment_effort">#REF!</definedName>
    <definedName name="Rev_anal">#REF!</definedName>
    <definedName name="Revanal_client_conc">#REF!</definedName>
    <definedName name="Revanal_contract">#REF!</definedName>
    <definedName name="Revanal_Domain">#REF!</definedName>
    <definedName name="Revanal_Geog">#REF!</definedName>
    <definedName name="Revanal_Service">#REF!</definedName>
    <definedName name="Revanal_tech">#REF!</definedName>
    <definedName name="Revenue1Q04">#REF!</definedName>
    <definedName name="Revenue1Q05">#REF!</definedName>
    <definedName name="Revenue1Q06">#REF!</definedName>
    <definedName name="Revenue2Q04">#REF!</definedName>
    <definedName name="Revenue2Q05">#REF!</definedName>
    <definedName name="Revenue3Q04">#REF!</definedName>
    <definedName name="Revenue3Q05">#REF!</definedName>
    <definedName name="Revenue4Q04">#REF!</definedName>
    <definedName name="Revenue4Q05">#REF!</definedName>
    <definedName name="Tevanal_contract">#REF!</definedName>
    <definedName name="Util">#REF!</definedName>
    <definedName name="YoY_Growth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3" i="3" l="1"/>
  <c r="C75" i="3" l="1"/>
  <c r="E56" i="3" l="1"/>
  <c r="E35" i="3"/>
  <c r="C35" i="3" l="1"/>
  <c r="D35" i="3" l="1"/>
  <c r="C52" i="3" l="1"/>
  <c r="D52" i="3"/>
  <c r="E52" i="3"/>
  <c r="C55" i="3"/>
  <c r="C62" i="3"/>
  <c r="D62" i="3"/>
  <c r="C67" i="3"/>
  <c r="D67" i="3"/>
  <c r="E67" i="3"/>
  <c r="D75" i="3"/>
  <c r="E75" i="3"/>
  <c r="C113" i="3"/>
  <c r="D113" i="3"/>
  <c r="E113" i="3"/>
  <c r="C118" i="3"/>
  <c r="D118" i="3"/>
  <c r="E118" i="3"/>
  <c r="C125" i="3"/>
  <c r="D125" i="3"/>
  <c r="E125" i="3"/>
</calcChain>
</file>

<file path=xl/sharedStrings.xml><?xml version="1.0" encoding="utf-8"?>
<sst xmlns="http://schemas.openxmlformats.org/spreadsheetml/2006/main" count="225" uniqueCount="156">
  <si>
    <t>UK</t>
  </si>
  <si>
    <t>US</t>
  </si>
  <si>
    <t>Operating EBITDA</t>
  </si>
  <si>
    <t>Revenue from Operations</t>
  </si>
  <si>
    <t>(d) Other expenses</t>
  </si>
  <si>
    <t>Income</t>
  </si>
  <si>
    <t>Total Income</t>
  </si>
  <si>
    <t>Expenses</t>
  </si>
  <si>
    <t>Total Comprehensive Income net of tax (7 + 8)</t>
  </si>
  <si>
    <t>Other Equity</t>
  </si>
  <si>
    <t>Digital Commerce</t>
  </si>
  <si>
    <t>Application Support &amp; Maintenance</t>
  </si>
  <si>
    <t>BI &amp; Analytics</t>
  </si>
  <si>
    <t>Assurance &amp; Testing</t>
  </si>
  <si>
    <t>Total</t>
  </si>
  <si>
    <t>Fixed Price</t>
  </si>
  <si>
    <t>Time &amp; Material</t>
  </si>
  <si>
    <t>Government</t>
  </si>
  <si>
    <t>Retail Services</t>
  </si>
  <si>
    <t>Active during immediately preceding 12 months</t>
  </si>
  <si>
    <t>Active Clients during the Quarter</t>
  </si>
  <si>
    <t>Additions</t>
  </si>
  <si>
    <t>Clients accounting for &gt;5% of Revenue</t>
  </si>
  <si>
    <t>Repeat Business %</t>
  </si>
  <si>
    <t>Net Cash</t>
  </si>
  <si>
    <t>KEY FINANCIAL AND OPERATING METRICS</t>
  </si>
  <si>
    <t xml:space="preserve">Contents  </t>
  </si>
  <si>
    <t>Client Metrics</t>
  </si>
  <si>
    <t>Employee Metrics</t>
  </si>
  <si>
    <t>Revenue Distribution by Project Type</t>
  </si>
  <si>
    <t xml:space="preserve">Revenue Distribution by Industry </t>
  </si>
  <si>
    <t>Key Revenue Metrics</t>
  </si>
  <si>
    <t>Key Ratios</t>
  </si>
  <si>
    <t>Key Financial Metrics</t>
  </si>
  <si>
    <t>Hedges Outstanding</t>
  </si>
  <si>
    <t>Cash &amp; Cash Equivalent</t>
  </si>
  <si>
    <t>Growth (%)</t>
  </si>
  <si>
    <t>Q-o-Q</t>
  </si>
  <si>
    <t>Y-o-Y</t>
  </si>
  <si>
    <t>Net Profit</t>
  </si>
  <si>
    <t>Diluted EPS (INR)</t>
  </si>
  <si>
    <t>USD</t>
  </si>
  <si>
    <t>GBP</t>
  </si>
  <si>
    <t>Net Profit Margin (%)</t>
  </si>
  <si>
    <t>DSO (Days)</t>
  </si>
  <si>
    <t>Key ratios</t>
  </si>
  <si>
    <t>Revenue Distribution by Project Type (%)</t>
  </si>
  <si>
    <t>Revenue Distribution by Industry (%)</t>
  </si>
  <si>
    <t>Clients Contribution to Revenue (%)</t>
  </si>
  <si>
    <t>Top 5 Clients</t>
  </si>
  <si>
    <t>Top 10 Clients</t>
  </si>
  <si>
    <t>Fortune 1000 Clients</t>
  </si>
  <si>
    <t>Clients Details (Number)</t>
  </si>
  <si>
    <t>Order Backlog</t>
  </si>
  <si>
    <t xml:space="preserve">* Orders in hand as on last day of quarter which will be executed over the next 12 month period </t>
  </si>
  <si>
    <t>Corporate Services (Including trainees)</t>
  </si>
  <si>
    <t>Onsite</t>
  </si>
  <si>
    <t>Offshore</t>
  </si>
  <si>
    <t>Technical</t>
  </si>
  <si>
    <t>Technical Support</t>
  </si>
  <si>
    <t xml:space="preserve">Marketing </t>
  </si>
  <si>
    <t>Support</t>
  </si>
  <si>
    <t>Other details</t>
  </si>
  <si>
    <t>By Type</t>
  </si>
  <si>
    <t>Total cash, cash equivalents and fair value of Mutual Funds</t>
  </si>
  <si>
    <t>Women Employees (%)</t>
  </si>
  <si>
    <t>Constant Currency Growth  (%)</t>
  </si>
  <si>
    <t>Financial Metrics</t>
  </si>
  <si>
    <t>Operating Metrics</t>
  </si>
  <si>
    <t>Revenue Distribution by Region</t>
  </si>
  <si>
    <t>Revenue Distribution by Service Line</t>
  </si>
  <si>
    <t>Revenue Distribution by Region (%)</t>
  </si>
  <si>
    <t>Revenue Distribution by Service Line (%)</t>
  </si>
  <si>
    <t>Sr. No.</t>
  </si>
  <si>
    <t>(INR Crores)</t>
  </si>
  <si>
    <t>Total EBITDA</t>
  </si>
  <si>
    <t>12M Order Backlog*</t>
  </si>
  <si>
    <t>Cash &amp; Cash Equivalent (INR Crores)</t>
  </si>
  <si>
    <t>INR Crores</t>
  </si>
  <si>
    <t>FX Hedges for next 12 months</t>
  </si>
  <si>
    <t>LTM Attrition (%)</t>
  </si>
  <si>
    <t>Other Details (%)</t>
  </si>
  <si>
    <t>Other details (%)</t>
  </si>
  <si>
    <t>By Type (Number)</t>
  </si>
  <si>
    <t>No. of Clients with  Annual Billing &gt; USD 1 Mn</t>
  </si>
  <si>
    <t>% of business from Clients with potential annual billing &gt; USD 1 Mn</t>
  </si>
  <si>
    <t>Operating EBITDA Margin (%)</t>
  </si>
  <si>
    <t>* Total debt includes both long term and short term borrowings</t>
  </si>
  <si>
    <t>By Segment (Number)</t>
  </si>
  <si>
    <t>By Location (Number)</t>
  </si>
  <si>
    <t>Avg. rate/ INR</t>
  </si>
  <si>
    <t>ROCE (%)*</t>
  </si>
  <si>
    <t>* ROCE = EBIT / Average Capital Employed. ROCE is annualised</t>
  </si>
  <si>
    <t>By Segment</t>
  </si>
  <si>
    <t>By Location</t>
  </si>
  <si>
    <t>Quarter  ended</t>
  </si>
  <si>
    <t>Year ended</t>
  </si>
  <si>
    <t>1</t>
  </si>
  <si>
    <t>(a) Revenue from operations</t>
  </si>
  <si>
    <t>(b) Other income</t>
  </si>
  <si>
    <t>2</t>
  </si>
  <si>
    <t>(a) Employee benefits expenses</t>
  </si>
  <si>
    <t>(b) Finance costs</t>
  </si>
  <si>
    <t>(c) Depreciation and amortisation expenses</t>
  </si>
  <si>
    <t>Total expenses</t>
  </si>
  <si>
    <t>Profit before exceptional items &amp; tax ( 1 - 2 )</t>
  </si>
  <si>
    <t>Profit before tax ( 3 + 4 )</t>
  </si>
  <si>
    <t>Tax expense / (credit)</t>
  </si>
  <si>
    <t xml:space="preserve"> - Total (net)</t>
  </si>
  <si>
    <t>Net Profit for the period ( 5 - 6 )</t>
  </si>
  <si>
    <t>Other Comprehensive Income/(Loss) net of tax (Refer note 3)</t>
  </si>
  <si>
    <t>Paid-up equity share capital ( Face value Rs. 5/- per share )</t>
  </si>
  <si>
    <t>Earnings per share (of Rs 5/- each) (not annualised) :</t>
  </si>
  <si>
    <t>(a) Basic - Rs</t>
  </si>
  <si>
    <t>(b) Diluted - Rs</t>
  </si>
  <si>
    <t>Particulars (In INR Lakhs, except EPS)</t>
  </si>
  <si>
    <t>Total EBITDA Margin (%)</t>
  </si>
  <si>
    <t>Exceptional items - gain / (loss), net</t>
  </si>
  <si>
    <t xml:space="preserve"> - Current tax</t>
  </si>
  <si>
    <t xml:space="preserve"> - Deferred tax</t>
  </si>
  <si>
    <t xml:space="preserve"> - Tax relating to prior periods</t>
  </si>
  <si>
    <t>Total Debt*</t>
  </si>
  <si>
    <t>Consolidated</t>
  </si>
  <si>
    <t>ME</t>
  </si>
  <si>
    <t>ROW</t>
  </si>
  <si>
    <t>* ROW includes India, Singapore, Malaysia and Australia</t>
  </si>
  <si>
    <t>FY20</t>
  </si>
  <si>
    <t>USD Mn</t>
  </si>
  <si>
    <t>Health</t>
  </si>
  <si>
    <t>Profit attributable to</t>
  </si>
  <si>
    <t>Owners of the Company</t>
  </si>
  <si>
    <t>Non-controlling interests</t>
  </si>
  <si>
    <t>Profit after tax for the year</t>
  </si>
  <si>
    <t>Other comprehensive (Loss) / income (OCI) attributable to</t>
  </si>
  <si>
    <t>Total other comprehensive loss for the year, net of taxes</t>
  </si>
  <si>
    <t>Value 
(In Mn)</t>
  </si>
  <si>
    <t>Oracle Suite and Cloud Migration</t>
  </si>
  <si>
    <r>
      <t xml:space="preserve">Revenue from Operations </t>
    </r>
    <r>
      <rPr>
        <i/>
        <sz val="11"/>
        <color theme="1"/>
        <rFont val="Calibri"/>
        <family val="2"/>
        <scheme val="minor"/>
      </rPr>
      <t>($Mn)</t>
    </r>
  </si>
  <si>
    <t>UK &amp; Europe</t>
  </si>
  <si>
    <t>Billable Utilisation (%)*</t>
  </si>
  <si>
    <t>* Including trainees</t>
  </si>
  <si>
    <t>Q3FY21</t>
  </si>
  <si>
    <t>*Reclassified due to integration activities</t>
  </si>
  <si>
    <t>Q4FY21 Investor Fact Sheet</t>
  </si>
  <si>
    <t xml:space="preserve">Q4FY21 Investor Fact Sheet </t>
  </si>
  <si>
    <t>Q4FY21</t>
  </si>
  <si>
    <t>Q4FY20</t>
  </si>
  <si>
    <t>Consolidated Financial Results</t>
  </si>
  <si>
    <t>FY21</t>
  </si>
  <si>
    <t>Income Statement - Consolidated as per Ind AS (INR Lakhs)</t>
  </si>
  <si>
    <t>Mastek Limited Consolidated (Audited)</t>
  </si>
  <si>
    <t>Note (*) - Reclassification of industry for client in Q3FY21</t>
  </si>
  <si>
    <t>Financial Services*</t>
  </si>
  <si>
    <t>Others*</t>
  </si>
  <si>
    <r>
      <t>Application Development</t>
    </r>
    <r>
      <rPr>
        <vertAlign val="superscript"/>
        <sz val="11"/>
        <color theme="1"/>
        <rFont val="Calibri"/>
        <family val="2"/>
        <scheme val="minor"/>
      </rPr>
      <t>#</t>
    </r>
  </si>
  <si>
    <r>
      <rPr>
        <i/>
        <vertAlign val="superscript"/>
        <sz val="8"/>
        <color theme="1"/>
        <rFont val="Calibri"/>
        <family val="2"/>
        <scheme val="minor"/>
      </rPr>
      <t>#</t>
    </r>
    <r>
      <rPr>
        <i/>
        <sz val="8"/>
        <color theme="1"/>
        <rFont val="Calibri"/>
        <family val="2"/>
        <scheme val="minor"/>
      </rPr>
      <t xml:space="preserve"> Application development includes agile consulting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</si>
</sst>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(* #,##0_);_(* \(#,##0\);_(* &quot;-&quot;_);_(@_)"/>
    <numFmt numFmtId="43" formatCode="_(* #,##0.00_);_(* \(#,##0.00\);_(* &quot;-&quot;??_);_(@_)"/>
    <numFmt numFmtId="164" formatCode="_ * #,##0.00_ ;_ * \-#,##0.00_ ;_ * &quot;-&quot;??_ ;_ @_ "/>
    <numFmt numFmtId="165" formatCode="_ * #,##0_ ;_ * \-#,##0_ ;_ * &quot;-&quot;??_ ;_ @_ "/>
    <numFmt numFmtId="166" formatCode="0.0%_);\(0.0%\)"/>
    <numFmt numFmtId="167" formatCode="_ * #,##0.0_ ;_ * \-#,##0.0_ ;_ * &quot;-&quot;??_ ;_ @_ "/>
    <numFmt numFmtId="168" formatCode="0.0%"/>
    <numFmt numFmtId="169" formatCode="#,##0.0_);\(#,##0.0\)"/>
    <numFmt numFmtId="170" formatCode="0_);\(0\)"/>
    <numFmt numFmtId="171" formatCode="0.0"/>
    <numFmt numFmtId="172" formatCode="0.0_);\(0.0\)"/>
    <numFmt numFmtId="173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sz val="10"/>
      <name val="Courie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9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8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vertAlign val="superscript"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1689"/>
        <bgColor indexed="64"/>
      </patternFill>
    </fill>
    <fill>
      <patternFill patternType="solid">
        <fgColor rgb="FF0099A8"/>
        <bgColor indexed="64"/>
      </patternFill>
    </fill>
    <fill>
      <patternFill patternType="solid">
        <fgColor rgb="FF98979A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90">
    <xf numFmtId="0" fontId="0" fillId="0" borderId="0" xfId="0"/>
    <xf numFmtId="165" fontId="0" fillId="0" borderId="0" xfId="1" applyNumberFormat="1" applyFont="1"/>
    <xf numFmtId="0" fontId="0" fillId="0" borderId="0" xfId="0" applyFont="1"/>
    <xf numFmtId="0" fontId="0" fillId="0" borderId="1" xfId="0" applyFont="1" applyBorder="1"/>
    <xf numFmtId="0" fontId="0" fillId="0" borderId="0" xfId="0" applyFont="1" applyBorder="1"/>
    <xf numFmtId="0" fontId="3" fillId="0" borderId="0" xfId="0" applyFont="1" applyBorder="1"/>
    <xf numFmtId="0" fontId="3" fillId="0" borderId="1" xfId="2" applyFont="1" applyBorder="1" applyAlignment="1">
      <alignment horizontal="left" wrapText="1"/>
    </xf>
    <xf numFmtId="0" fontId="0" fillId="0" borderId="0" xfId="0" applyFont="1" applyFill="1" applyBorder="1"/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5" xfId="0" applyFont="1" applyBorder="1"/>
    <xf numFmtId="0" fontId="2" fillId="0" borderId="0" xfId="2" applyFont="1" applyFill="1" applyBorder="1" applyAlignment="1">
      <alignment horizontal="center" vertical="center" wrapText="1"/>
    </xf>
    <xf numFmtId="10" fontId="0" fillId="0" borderId="0" xfId="0" applyNumberFormat="1" applyFont="1" applyBorder="1"/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4" xfId="0" applyFont="1" applyBorder="1"/>
    <xf numFmtId="0" fontId="5" fillId="0" borderId="4" xfId="0" applyFont="1" applyBorder="1"/>
    <xf numFmtId="166" fontId="6" fillId="0" borderId="4" xfId="0" applyNumberFormat="1" applyFont="1" applyBorder="1" applyAlignment="1">
      <alignment horizontal="left" indent="2"/>
    </xf>
    <xf numFmtId="0" fontId="6" fillId="0" borderId="4" xfId="0" applyFont="1" applyBorder="1" applyAlignment="1">
      <alignment horizontal="left" indent="2"/>
    </xf>
    <xf numFmtId="0" fontId="6" fillId="0" borderId="9" xfId="0" applyFont="1" applyBorder="1"/>
    <xf numFmtId="0" fontId="8" fillId="0" borderId="0" xfId="7" quotePrefix="1" applyFont="1" applyAlignment="1" applyProtection="1"/>
    <xf numFmtId="0" fontId="2" fillId="0" borderId="0" xfId="0" applyFont="1" applyFill="1" applyBorder="1" applyAlignment="1">
      <alignment horizontal="center" wrapText="1"/>
    </xf>
    <xf numFmtId="0" fontId="0" fillId="0" borderId="0" xfId="0" applyFont="1" applyFill="1"/>
    <xf numFmtId="0" fontId="6" fillId="0" borderId="1" xfId="2" applyFont="1" applyFill="1" applyBorder="1"/>
    <xf numFmtId="0" fontId="6" fillId="0" borderId="0" xfId="2" applyFont="1" applyFill="1" applyBorder="1" applyAlignment="1">
      <alignment wrapText="1"/>
    </xf>
    <xf numFmtId="0" fontId="9" fillId="0" borderId="0" xfId="2" quotePrefix="1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wrapText="1"/>
    </xf>
    <xf numFmtId="0" fontId="0" fillId="0" borderId="0" xfId="0" applyFont="1" applyAlignment="1">
      <alignment horizontal="center"/>
    </xf>
    <xf numFmtId="0" fontId="5" fillId="0" borderId="4" xfId="0" applyFont="1" applyBorder="1" applyAlignment="1">
      <alignment horizontal="left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6" fillId="0" borderId="1" xfId="2" applyFont="1" applyBorder="1"/>
    <xf numFmtId="0" fontId="0" fillId="0" borderId="0" xfId="0" applyFont="1" applyAlignment="1">
      <alignment horizontal="right"/>
    </xf>
    <xf numFmtId="0" fontId="0" fillId="0" borderId="3" xfId="0" applyFont="1" applyBorder="1"/>
    <xf numFmtId="0" fontId="0" fillId="0" borderId="3" xfId="2" applyFont="1" applyBorder="1" applyAlignment="1">
      <alignment horizontal="left" wrapText="1"/>
    </xf>
    <xf numFmtId="0" fontId="7" fillId="0" borderId="8" xfId="7" applyBorder="1" applyAlignment="1" applyProtection="1">
      <alignment horizontal="center"/>
    </xf>
    <xf numFmtId="166" fontId="6" fillId="0" borderId="4" xfId="0" applyNumberFormat="1" applyFont="1" applyBorder="1" applyAlignment="1">
      <alignment horizontal="left" indent="5"/>
    </xf>
    <xf numFmtId="167" fontId="0" fillId="0" borderId="1" xfId="1" applyNumberFormat="1" applyFont="1" applyBorder="1"/>
    <xf numFmtId="165" fontId="0" fillId="0" borderId="1" xfId="1" applyNumberFormat="1" applyFont="1" applyBorder="1"/>
    <xf numFmtId="168" fontId="0" fillId="0" borderId="1" xfId="14" applyNumberFormat="1" applyFont="1" applyBorder="1"/>
    <xf numFmtId="168" fontId="0" fillId="0" borderId="1" xfId="0" applyNumberFormat="1" applyFont="1" applyBorder="1"/>
    <xf numFmtId="0" fontId="0" fillId="0" borderId="13" xfId="0" applyFont="1" applyBorder="1"/>
    <xf numFmtId="167" fontId="0" fillId="0" borderId="1" xfId="1" applyNumberFormat="1" applyFont="1" applyBorder="1" applyAlignment="1">
      <alignment horizontal="right" vertical="top"/>
    </xf>
    <xf numFmtId="168" fontId="2" fillId="4" borderId="1" xfId="0" applyNumberFormat="1" applyFont="1" applyFill="1" applyBorder="1" applyAlignment="1">
      <alignment vertical="center" wrapText="1"/>
    </xf>
    <xf numFmtId="168" fontId="0" fillId="0" borderId="1" xfId="0" applyNumberFormat="1" applyFont="1" applyBorder="1" applyAlignment="1">
      <alignment vertical="top"/>
    </xf>
    <xf numFmtId="165" fontId="2" fillId="4" borderId="1" xfId="0" applyNumberFormat="1" applyFont="1" applyFill="1" applyBorder="1" applyAlignment="1">
      <alignment vertical="center" wrapText="1"/>
    </xf>
    <xf numFmtId="0" fontId="2" fillId="0" borderId="0" xfId="0" applyFont="1" applyBorder="1"/>
    <xf numFmtId="0" fontId="6" fillId="0" borderId="1" xfId="2" applyFont="1" applyFill="1" applyBorder="1" applyAlignment="1">
      <alignment vertical="top" wrapText="1"/>
    </xf>
    <xf numFmtId="165" fontId="0" fillId="0" borderId="1" xfId="1" applyNumberFormat="1" applyFont="1" applyBorder="1" applyAlignment="1">
      <alignment vertical="top"/>
    </xf>
    <xf numFmtId="0" fontId="0" fillId="0" borderId="0" xfId="0" applyFont="1" applyBorder="1" applyAlignment="1">
      <alignment vertical="top"/>
    </xf>
    <xf numFmtId="0" fontId="11" fillId="0" borderId="0" xfId="0" applyFont="1" applyBorder="1"/>
    <xf numFmtId="0" fontId="12" fillId="0" borderId="0" xfId="2" applyFont="1" applyFill="1" applyBorder="1" applyAlignment="1">
      <alignment wrapText="1"/>
    </xf>
    <xf numFmtId="0" fontId="0" fillId="0" borderId="1" xfId="0" applyFont="1" applyFill="1" applyBorder="1"/>
    <xf numFmtId="0" fontId="6" fillId="0" borderId="3" xfId="0" applyFont="1" applyBorder="1" applyAlignment="1">
      <alignment vertical="top"/>
    </xf>
    <xf numFmtId="0" fontId="5" fillId="0" borderId="0" xfId="0" applyFont="1" applyFill="1" applyBorder="1"/>
    <xf numFmtId="0" fontId="5" fillId="0" borderId="1" xfId="0" applyFont="1" applyFill="1" applyBorder="1"/>
    <xf numFmtId="0" fontId="5" fillId="0" borderId="1" xfId="2" applyFont="1" applyFill="1" applyBorder="1" applyAlignment="1">
      <alignment horizontal="left"/>
    </xf>
    <xf numFmtId="0" fontId="5" fillId="0" borderId="3" xfId="0" applyFont="1" applyFill="1" applyBorder="1"/>
    <xf numFmtId="0" fontId="3" fillId="0" borderId="3" xfId="0" applyFont="1" applyBorder="1"/>
    <xf numFmtId="0" fontId="1" fillId="0" borderId="12" xfId="2" applyFont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2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top"/>
    </xf>
    <xf numFmtId="0" fontId="0" fillId="0" borderId="13" xfId="0" applyFont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0" fillId="0" borderId="13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7" xfId="0" applyFont="1" applyBorder="1" applyAlignment="1">
      <alignment vertical="center"/>
    </xf>
    <xf numFmtId="170" fontId="0" fillId="0" borderId="0" xfId="0" applyNumberFormat="1" applyFont="1" applyBorder="1"/>
    <xf numFmtId="168" fontId="0" fillId="0" borderId="1" xfId="14" applyNumberFormat="1" applyFont="1" applyFill="1" applyBorder="1"/>
    <xf numFmtId="0" fontId="0" fillId="0" borderId="14" xfId="0" applyFont="1" applyFill="1" applyBorder="1"/>
    <xf numFmtId="0" fontId="0" fillId="0" borderId="15" xfId="0" applyFont="1" applyFill="1" applyBorder="1"/>
    <xf numFmtId="168" fontId="0" fillId="0" borderId="1" xfId="0" applyNumberFormat="1" applyFont="1" applyFill="1" applyBorder="1"/>
    <xf numFmtId="171" fontId="0" fillId="0" borderId="0" xfId="0" applyNumberFormat="1" applyFont="1"/>
    <xf numFmtId="168" fontId="0" fillId="0" borderId="0" xfId="14" applyNumberFormat="1" applyFont="1" applyBorder="1"/>
    <xf numFmtId="168" fontId="0" fillId="0" borderId="0" xfId="0" applyNumberFormat="1" applyFont="1" applyBorder="1"/>
    <xf numFmtId="0" fontId="0" fillId="0" borderId="3" xfId="2" applyFont="1" applyBorder="1" applyAlignment="1">
      <alignment horizontal="left" wrapText="1" indent="2"/>
    </xf>
    <xf numFmtId="0" fontId="0" fillId="0" borderId="16" xfId="2" applyFont="1" applyBorder="1" applyAlignment="1">
      <alignment horizontal="center" vertical="center"/>
    </xf>
    <xf numFmtId="43" fontId="0" fillId="0" borderId="0" xfId="0" applyNumberFormat="1" applyFont="1" applyBorder="1"/>
    <xf numFmtId="9" fontId="0" fillId="0" borderId="0" xfId="14" applyFont="1" applyBorder="1"/>
    <xf numFmtId="168" fontId="5" fillId="0" borderId="0" xfId="14" applyNumberFormat="1" applyFont="1" applyFill="1" applyBorder="1"/>
    <xf numFmtId="172" fontId="5" fillId="0" borderId="0" xfId="0" applyNumberFormat="1" applyFont="1" applyFill="1" applyBorder="1"/>
    <xf numFmtId="173" fontId="0" fillId="0" borderId="0" xfId="0" applyNumberFormat="1" applyFont="1" applyBorder="1"/>
    <xf numFmtId="173" fontId="5" fillId="0" borderId="0" xfId="0" applyNumberFormat="1" applyFont="1" applyFill="1" applyBorder="1"/>
    <xf numFmtId="0" fontId="1" fillId="0" borderId="1" xfId="2" applyFont="1" applyBorder="1" applyAlignment="1">
      <alignment horizontal="left" wrapText="1"/>
    </xf>
    <xf numFmtId="0" fontId="1" fillId="0" borderId="3" xfId="2" applyFont="1" applyBorder="1" applyAlignment="1">
      <alignment horizontal="left" wrapText="1" indent="2"/>
    </xf>
    <xf numFmtId="37" fontId="0" fillId="0" borderId="0" xfId="0" applyNumberFormat="1" applyFont="1" applyBorder="1"/>
    <xf numFmtId="0" fontId="2" fillId="4" borderId="1" xfId="0" applyFont="1" applyFill="1" applyBorder="1" applyAlignment="1">
      <alignment horizontal="center" vertical="center" wrapText="1"/>
    </xf>
    <xf numFmtId="0" fontId="6" fillId="0" borderId="0" xfId="0" applyFont="1" applyBorder="1"/>
    <xf numFmtId="167" fontId="6" fillId="0" borderId="1" xfId="1" applyNumberFormat="1" applyFont="1" applyBorder="1"/>
    <xf numFmtId="0" fontId="13" fillId="0" borderId="0" xfId="0" applyFont="1" applyBorder="1"/>
    <xf numFmtId="167" fontId="0" fillId="0" borderId="5" xfId="1" applyNumberFormat="1" applyFont="1" applyFill="1" applyBorder="1"/>
    <xf numFmtId="0" fontId="5" fillId="0" borderId="4" xfId="0" applyFont="1" applyBorder="1" applyAlignment="1">
      <alignment vertical="top"/>
    </xf>
    <xf numFmtId="0" fontId="6" fillId="0" borderId="0" xfId="0" applyFont="1" applyAlignment="1">
      <alignment vertical="top"/>
    </xf>
    <xf numFmtId="0" fontId="13" fillId="0" borderId="0" xfId="0" applyFont="1"/>
    <xf numFmtId="0" fontId="14" fillId="0" borderId="0" xfId="0" applyFont="1" applyFill="1" applyBorder="1"/>
    <xf numFmtId="168" fontId="14" fillId="0" borderId="0" xfId="14" applyNumberFormat="1" applyFont="1" applyFill="1" applyBorder="1"/>
    <xf numFmtId="37" fontId="13" fillId="0" borderId="0" xfId="0" applyNumberFormat="1" applyFont="1" applyBorder="1"/>
    <xf numFmtId="168" fontId="13" fillId="0" borderId="0" xfId="14" applyNumberFormat="1" applyFont="1" applyBorder="1"/>
    <xf numFmtId="0" fontId="14" fillId="0" borderId="0" xfId="0" applyFont="1" applyBorder="1"/>
    <xf numFmtId="167" fontId="13" fillId="0" borderId="0" xfId="1" applyNumberFormat="1" applyFont="1" applyBorder="1"/>
    <xf numFmtId="168" fontId="0" fillId="0" borderId="0" xfId="14" applyNumberFormat="1" applyFont="1"/>
    <xf numFmtId="0" fontId="3" fillId="0" borderId="1" xfId="2" applyFont="1" applyBorder="1" applyAlignment="1">
      <alignment horizontal="left"/>
    </xf>
    <xf numFmtId="0" fontId="3" fillId="0" borderId="3" xfId="2" applyFont="1" applyBorder="1" applyAlignment="1">
      <alignment horizontal="left" wrapText="1"/>
    </xf>
    <xf numFmtId="0" fontId="1" fillId="0" borderId="1" xfId="2" applyFont="1" applyBorder="1" applyAlignment="1">
      <alignment horizontal="left" indent="2"/>
    </xf>
    <xf numFmtId="169" fontId="0" fillId="0" borderId="1" xfId="1" applyNumberFormat="1" applyFont="1" applyBorder="1" applyAlignment="1">
      <alignment horizontal="right" vertical="top"/>
    </xf>
    <xf numFmtId="0" fontId="6" fillId="0" borderId="8" xfId="0" applyFont="1" applyBorder="1"/>
    <xf numFmtId="0" fontId="5" fillId="0" borderId="8" xfId="0" applyFont="1" applyBorder="1" applyAlignment="1">
      <alignment vertical="top"/>
    </xf>
    <xf numFmtId="0" fontId="6" fillId="0" borderId="10" xfId="0" applyFont="1" applyBorder="1"/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0" fillId="0" borderId="1" xfId="1" applyNumberFormat="1" applyFont="1" applyFill="1" applyBorder="1"/>
    <xf numFmtId="167" fontId="0" fillId="0" borderId="1" xfId="1" applyNumberFormat="1" applyFont="1" applyFill="1" applyBorder="1"/>
    <xf numFmtId="167" fontId="0" fillId="0" borderId="1" xfId="1" applyNumberFormat="1" applyFont="1" applyFill="1" applyBorder="1" applyAlignment="1">
      <alignment horizontal="right" vertical="top"/>
    </xf>
    <xf numFmtId="169" fontId="0" fillId="0" borderId="1" xfId="1" applyNumberFormat="1" applyFont="1" applyFill="1" applyBorder="1" applyAlignment="1">
      <alignment horizontal="right" vertical="top"/>
    </xf>
    <xf numFmtId="165" fontId="0" fillId="0" borderId="1" xfId="1" applyNumberFormat="1" applyFont="1" applyFill="1" applyBorder="1" applyAlignment="1">
      <alignment vertical="top"/>
    </xf>
    <xf numFmtId="168" fontId="0" fillId="0" borderId="1" xfId="0" applyNumberFormat="1" applyFill="1" applyBorder="1"/>
    <xf numFmtId="168" fontId="0" fillId="0" borderId="1" xfId="0" applyNumberFormat="1" applyFill="1" applyBorder="1" applyAlignment="1">
      <alignment vertical="top"/>
    </xf>
    <xf numFmtId="170" fontId="6" fillId="0" borderId="3" xfId="1" applyNumberFormat="1" applyFont="1" applyBorder="1" applyAlignment="1">
      <alignment vertical="top"/>
    </xf>
    <xf numFmtId="0" fontId="16" fillId="0" borderId="0" xfId="0" quotePrefix="1" applyFont="1" applyAlignment="1">
      <alignment vertical="center"/>
    </xf>
    <xf numFmtId="170" fontId="5" fillId="0" borderId="3" xfId="1" applyNumberFormat="1" applyFont="1" applyFill="1" applyBorder="1" applyAlignment="1">
      <alignment vertical="center" wrapText="1"/>
    </xf>
    <xf numFmtId="170" fontId="5" fillId="0" borderId="3" xfId="1" applyNumberFormat="1" applyFont="1" applyBorder="1" applyAlignment="1">
      <alignment vertical="center" wrapText="1"/>
    </xf>
    <xf numFmtId="170" fontId="5" fillId="0" borderId="1" xfId="1" applyNumberFormat="1" applyFont="1" applyBorder="1" applyAlignment="1">
      <alignment vertical="top"/>
    </xf>
    <xf numFmtId="170" fontId="6" fillId="0" borderId="1" xfId="1" applyNumberFormat="1" applyFont="1" applyBorder="1" applyAlignment="1">
      <alignment vertical="top"/>
    </xf>
    <xf numFmtId="170" fontId="6" fillId="0" borderId="1" xfId="1" applyNumberFormat="1" applyFont="1" applyFill="1" applyBorder="1" applyAlignment="1">
      <alignment vertical="top"/>
    </xf>
    <xf numFmtId="165" fontId="6" fillId="0" borderId="3" xfId="1" applyNumberFormat="1" applyFont="1" applyBorder="1" applyAlignment="1">
      <alignment vertical="top"/>
    </xf>
    <xf numFmtId="165" fontId="5" fillId="0" borderId="1" xfId="1" applyNumberFormat="1" applyFont="1" applyBorder="1" applyAlignment="1">
      <alignment vertical="top"/>
    </xf>
    <xf numFmtId="165" fontId="6" fillId="0" borderId="1" xfId="1" applyNumberFormat="1" applyFont="1" applyBorder="1" applyAlignment="1">
      <alignment vertical="top"/>
    </xf>
    <xf numFmtId="165" fontId="6" fillId="0" borderId="12" xfId="1" applyNumberFormat="1" applyFont="1" applyBorder="1" applyAlignment="1">
      <alignment vertical="top"/>
    </xf>
    <xf numFmtId="167" fontId="6" fillId="0" borderId="1" xfId="1" applyNumberFormat="1" applyFont="1" applyFill="1" applyBorder="1"/>
    <xf numFmtId="168" fontId="6" fillId="0" borderId="1" xfId="14" applyNumberFormat="1" applyFont="1" applyFill="1" applyBorder="1"/>
    <xf numFmtId="164" fontId="3" fillId="0" borderId="0" xfId="1" applyFont="1" applyBorder="1"/>
    <xf numFmtId="168" fontId="6" fillId="0" borderId="1" xfId="0" applyNumberFormat="1" applyFont="1" applyFill="1" applyBorder="1"/>
    <xf numFmtId="168" fontId="0" fillId="0" borderId="0" xfId="0" applyNumberFormat="1" applyFont="1" applyFill="1" applyBorder="1"/>
    <xf numFmtId="168" fontId="0" fillId="0" borderId="0" xfId="0" applyNumberFormat="1" applyFill="1" applyBorder="1"/>
    <xf numFmtId="168" fontId="0" fillId="0" borderId="0" xfId="14" applyNumberFormat="1" applyFont="1" applyFill="1" applyBorder="1"/>
    <xf numFmtId="167" fontId="6" fillId="0" borderId="3" xfId="1" applyNumberFormat="1" applyFont="1" applyBorder="1" applyAlignment="1">
      <alignment vertical="top"/>
    </xf>
    <xf numFmtId="172" fontId="5" fillId="0" borderId="3" xfId="1" applyNumberFormat="1" applyFont="1" applyFill="1" applyBorder="1" applyAlignment="1">
      <alignment vertical="top"/>
    </xf>
    <xf numFmtId="172" fontId="5" fillId="0" borderId="12" xfId="1" applyNumberFormat="1" applyFont="1" applyFill="1" applyBorder="1" applyAlignment="1">
      <alignment vertical="top"/>
    </xf>
    <xf numFmtId="0" fontId="3" fillId="0" borderId="12" xfId="0" applyFont="1" applyBorder="1"/>
    <xf numFmtId="0" fontId="18" fillId="0" borderId="0" xfId="2" quotePrefix="1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0" fontId="0" fillId="0" borderId="0" xfId="0" applyNumberFormat="1" applyFont="1" applyFill="1" applyBorder="1"/>
    <xf numFmtId="0" fontId="13" fillId="0" borderId="0" xfId="0" applyFont="1" applyBorder="1" applyAlignment="1">
      <alignment horizontal="center"/>
    </xf>
    <xf numFmtId="0" fontId="2" fillId="0" borderId="13" xfId="0" applyFont="1" applyFill="1" applyBorder="1" applyAlignment="1">
      <alignment horizontal="center" vertical="center" wrapText="1"/>
    </xf>
    <xf numFmtId="170" fontId="5" fillId="0" borderId="13" xfId="1" applyNumberFormat="1" applyFont="1" applyFill="1" applyBorder="1"/>
    <xf numFmtId="165" fontId="6" fillId="0" borderId="13" xfId="1" applyNumberFormat="1" applyFont="1" applyBorder="1" applyAlignment="1">
      <alignment vertical="top"/>
    </xf>
    <xf numFmtId="0" fontId="2" fillId="2" borderId="1" xfId="0" applyFont="1" applyFill="1" applyBorder="1" applyAlignment="1">
      <alignment horizontal="center" vertical="center" wrapText="1"/>
    </xf>
    <xf numFmtId="37" fontId="6" fillId="0" borderId="3" xfId="1" applyNumberFormat="1" applyFont="1" applyBorder="1" applyAlignment="1">
      <alignment vertical="top"/>
    </xf>
    <xf numFmtId="37" fontId="5" fillId="0" borderId="1" xfId="1" applyNumberFormat="1" applyFont="1" applyBorder="1" applyAlignment="1">
      <alignment vertical="top"/>
    </xf>
    <xf numFmtId="37" fontId="0" fillId="0" borderId="3" xfId="1" applyNumberFormat="1" applyFont="1" applyFill="1" applyBorder="1"/>
    <xf numFmtId="37" fontId="6" fillId="0" borderId="1" xfId="1" applyNumberFormat="1" applyFont="1" applyBorder="1" applyAlignment="1">
      <alignment vertical="top"/>
    </xf>
    <xf numFmtId="37" fontId="6" fillId="0" borderId="12" xfId="1" applyNumberFormat="1" applyFont="1" applyBorder="1" applyAlignment="1">
      <alignment vertical="top"/>
    </xf>
    <xf numFmtId="37" fontId="0" fillId="0" borderId="1" xfId="1" applyNumberFormat="1" applyFont="1" applyFill="1" applyBorder="1"/>
    <xf numFmtId="37" fontId="6" fillId="0" borderId="1" xfId="1" applyNumberFormat="1" applyFont="1" applyFill="1" applyBorder="1" applyAlignment="1">
      <alignment vertical="top"/>
    </xf>
    <xf numFmtId="37" fontId="6" fillId="0" borderId="3" xfId="1" applyNumberFormat="1" applyFont="1" applyFill="1" applyBorder="1" applyAlignment="1">
      <alignment vertical="top"/>
    </xf>
    <xf numFmtId="167" fontId="5" fillId="0" borderId="3" xfId="1" applyNumberFormat="1" applyFont="1" applyFill="1" applyBorder="1" applyAlignment="1">
      <alignment vertical="top"/>
    </xf>
    <xf numFmtId="167" fontId="5" fillId="0" borderId="12" xfId="1" applyNumberFormat="1" applyFont="1" applyFill="1" applyBorder="1" applyAlignment="1">
      <alignment vertical="top"/>
    </xf>
    <xf numFmtId="41" fontId="6" fillId="0" borderId="1" xfId="1" applyNumberFormat="1" applyFont="1" applyBorder="1" applyAlignment="1">
      <alignment vertical="top"/>
    </xf>
    <xf numFmtId="41" fontId="5" fillId="0" borderId="1" xfId="1" applyNumberFormat="1" applyFont="1" applyBorder="1" applyAlignment="1">
      <alignment vertical="top"/>
    </xf>
    <xf numFmtId="167" fontId="5" fillId="0" borderId="3" xfId="1" applyNumberFormat="1" applyFont="1" applyBorder="1" applyAlignment="1">
      <alignment vertical="top"/>
    </xf>
    <xf numFmtId="167" fontId="5" fillId="0" borderId="12" xfId="1" applyNumberFormat="1" applyFont="1" applyBorder="1" applyAlignment="1">
      <alignment vertical="top"/>
    </xf>
    <xf numFmtId="0" fontId="5" fillId="0" borderId="1" xfId="2" applyFont="1" applyFill="1" applyBorder="1" applyAlignment="1">
      <alignment wrapText="1"/>
    </xf>
    <xf numFmtId="167" fontId="5" fillId="0" borderId="1" xfId="1" applyNumberFormat="1" applyFont="1" applyFill="1" applyBorder="1" applyAlignment="1">
      <alignment horizontal="right" vertical="top" wrapText="1"/>
    </xf>
    <xf numFmtId="0" fontId="15" fillId="0" borderId="0" xfId="0" applyFont="1" applyAlignment="1">
      <alignment horizontal="center" vertical="center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17" fillId="0" borderId="0" xfId="2" quotePrefix="1" applyFont="1" applyFill="1" applyBorder="1" applyAlignment="1">
      <alignment horizontal="left"/>
    </xf>
    <xf numFmtId="0" fontId="17" fillId="0" borderId="15" xfId="2" applyFont="1" applyFill="1" applyBorder="1" applyAlignment="1">
      <alignment horizontal="left" wrapText="1"/>
    </xf>
    <xf numFmtId="0" fontId="17" fillId="0" borderId="15" xfId="2" quotePrefix="1" applyFont="1" applyFill="1" applyBorder="1" applyAlignment="1">
      <alignment horizontal="left" vertical="center" wrapText="1"/>
    </xf>
    <xf numFmtId="0" fontId="20" fillId="0" borderId="0" xfId="2" quotePrefix="1" applyFont="1" applyFill="1" applyBorder="1" applyAlignment="1">
      <alignment horizontal="left" vertical="top"/>
    </xf>
    <xf numFmtId="0" fontId="19" fillId="0" borderId="18" xfId="2" quotePrefix="1" applyFont="1" applyFill="1" applyBorder="1" applyAlignment="1">
      <alignment horizontal="left" vertical="top" wrapText="1"/>
    </xf>
    <xf numFmtId="0" fontId="19" fillId="0" borderId="18" xfId="2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6">
    <cellStyle name="Comma" xfId="1" builtinId="3"/>
    <cellStyle name="Comma 13" xfId="4"/>
    <cellStyle name="Comma 13 4" xfId="9"/>
    <cellStyle name="Comma 18" xfId="10"/>
    <cellStyle name="Comma 2" xfId="3"/>
    <cellStyle name="Comma 2 2" xfId="8"/>
    <cellStyle name="Comma 4" xfId="6"/>
    <cellStyle name="Hyperlink" xfId="7" builtinId="8"/>
    <cellStyle name="Hyperlink 2" xfId="15"/>
    <cellStyle name="Normal" xfId="0" builtinId="0"/>
    <cellStyle name="Normal 2" xfId="2"/>
    <cellStyle name="Normal 20 4" xfId="12"/>
    <cellStyle name="Percent" xfId="14" builtinId="5"/>
    <cellStyle name="Percent 19" xfId="13"/>
    <cellStyle name="Percent 2" xfId="5"/>
    <cellStyle name="Percent 20" xfId="11"/>
  </cellStyles>
  <dxfs count="0"/>
  <tableStyles count="0" defaultTableStyle="TableStyleMedium2" defaultPivotStyle="PivotStyleLight16"/>
  <colors>
    <mruColors>
      <color rgb="FF98979A"/>
      <color rgb="FF0099A8"/>
      <color rgb="FF001689"/>
      <color rgb="FF7BAD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0</xdr:rowOff>
    </xdr:from>
    <xdr:to>
      <xdr:col>1</xdr:col>
      <xdr:colOff>819151</xdr:colOff>
      <xdr:row>2</xdr:row>
      <xdr:rowOff>6639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706" t="4545" b="31818"/>
        <a:stretch/>
      </xdr:blipFill>
      <xdr:spPr>
        <a:xfrm>
          <a:off x="66676" y="0"/>
          <a:ext cx="914400" cy="397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0</xdr:rowOff>
    </xdr:from>
    <xdr:to>
      <xdr:col>1</xdr:col>
      <xdr:colOff>819151</xdr:colOff>
      <xdr:row>2</xdr:row>
      <xdr:rowOff>16164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706" t="4545" b="31818"/>
        <a:stretch/>
      </xdr:blipFill>
      <xdr:spPr>
        <a:xfrm>
          <a:off x="114301" y="0"/>
          <a:ext cx="914400" cy="397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38099</xdr:rowOff>
    </xdr:from>
    <xdr:to>
      <xdr:col>2</xdr:col>
      <xdr:colOff>371475</xdr:colOff>
      <xdr:row>2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706" t="4545" b="31818"/>
        <a:stretch/>
      </xdr:blipFill>
      <xdr:spPr>
        <a:xfrm>
          <a:off x="104775" y="38099"/>
          <a:ext cx="933450" cy="409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showGridLines="0" tabSelected="1" zoomScaleNormal="100" workbookViewId="0">
      <selection activeCell="B1" sqref="B1:C1"/>
    </sheetView>
  </sheetViews>
  <sheetFormatPr defaultColWidth="0" defaultRowHeight="15" zeroHeight="1" x14ac:dyDescent="0.25"/>
  <cols>
    <col min="1" max="1" width="2.42578125" style="14" customWidth="1"/>
    <col min="2" max="2" width="64.7109375" style="14" bestFit="1" customWidth="1"/>
    <col min="3" max="3" width="14.28515625" style="14" customWidth="1"/>
    <col min="4" max="4" width="12.42578125" style="14" customWidth="1"/>
    <col min="5" max="16384" width="28.5703125" style="14" hidden="1"/>
  </cols>
  <sheetData>
    <row r="1" spans="2:11" s="2" customFormat="1" ht="15.75" x14ac:dyDescent="0.25">
      <c r="B1" s="168" t="s">
        <v>143</v>
      </c>
      <c r="C1" s="168"/>
      <c r="D1" s="9"/>
      <c r="E1" s="9"/>
      <c r="J1" s="9"/>
      <c r="K1" s="9"/>
    </row>
    <row r="2" spans="2:11" s="2" customFormat="1" x14ac:dyDescent="0.25">
      <c r="B2" s="9"/>
      <c r="C2" s="9"/>
      <c r="D2" s="9"/>
      <c r="E2" s="9"/>
      <c r="J2" s="9"/>
      <c r="K2" s="9"/>
    </row>
    <row r="3" spans="2:11" ht="15.75" thickBot="1" x14ac:dyDescent="0.3"/>
    <row r="4" spans="2:11" ht="15.75" thickBot="1" x14ac:dyDescent="0.3">
      <c r="B4" s="169" t="s">
        <v>150</v>
      </c>
      <c r="C4" s="170"/>
    </row>
    <row r="5" spans="2:11" ht="15.75" thickBot="1" x14ac:dyDescent="0.3">
      <c r="B5" s="171" t="s">
        <v>25</v>
      </c>
      <c r="C5" s="172"/>
    </row>
    <row r="6" spans="2:11" x14ac:dyDescent="0.25">
      <c r="B6" s="15"/>
      <c r="C6" s="108"/>
    </row>
    <row r="7" spans="2:11" s="95" customFormat="1" x14ac:dyDescent="0.25">
      <c r="B7" s="94" t="s">
        <v>26</v>
      </c>
      <c r="C7" s="109" t="s">
        <v>122</v>
      </c>
    </row>
    <row r="8" spans="2:11" x14ac:dyDescent="0.25">
      <c r="B8" s="16" t="s">
        <v>67</v>
      </c>
      <c r="C8" s="35">
        <v>1</v>
      </c>
    </row>
    <row r="9" spans="2:11" x14ac:dyDescent="0.25">
      <c r="B9" s="18" t="s">
        <v>33</v>
      </c>
      <c r="C9" s="35">
        <v>1</v>
      </c>
    </row>
    <row r="10" spans="2:11" x14ac:dyDescent="0.25">
      <c r="B10" s="18" t="s">
        <v>32</v>
      </c>
      <c r="C10" s="35">
        <v>1</v>
      </c>
    </row>
    <row r="11" spans="2:11" x14ac:dyDescent="0.25">
      <c r="B11" s="17" t="s">
        <v>35</v>
      </c>
      <c r="C11" s="35">
        <v>1</v>
      </c>
    </row>
    <row r="12" spans="2:11" x14ac:dyDescent="0.25">
      <c r="B12" s="17" t="s">
        <v>53</v>
      </c>
      <c r="C12" s="35">
        <v>1</v>
      </c>
    </row>
    <row r="13" spans="2:11" x14ac:dyDescent="0.25">
      <c r="B13" s="18" t="s">
        <v>31</v>
      </c>
      <c r="C13" s="35">
        <v>1</v>
      </c>
    </row>
    <row r="14" spans="2:11" x14ac:dyDescent="0.25">
      <c r="B14" s="36" t="s">
        <v>69</v>
      </c>
      <c r="C14" s="35">
        <v>1</v>
      </c>
    </row>
    <row r="15" spans="2:11" x14ac:dyDescent="0.25">
      <c r="B15" s="36" t="s">
        <v>70</v>
      </c>
      <c r="C15" s="35">
        <v>1</v>
      </c>
    </row>
    <row r="16" spans="2:11" x14ac:dyDescent="0.25">
      <c r="B16" s="36" t="s">
        <v>29</v>
      </c>
      <c r="C16" s="35">
        <v>1</v>
      </c>
    </row>
    <row r="17" spans="2:3" x14ac:dyDescent="0.25">
      <c r="B17" s="36" t="s">
        <v>30</v>
      </c>
      <c r="C17" s="35">
        <v>1</v>
      </c>
    </row>
    <row r="18" spans="2:3" x14ac:dyDescent="0.25">
      <c r="B18" s="18" t="s">
        <v>34</v>
      </c>
      <c r="C18" s="35">
        <v>1</v>
      </c>
    </row>
    <row r="19" spans="2:3" x14ac:dyDescent="0.25">
      <c r="B19" s="28" t="s">
        <v>68</v>
      </c>
      <c r="C19" s="35">
        <v>1</v>
      </c>
    </row>
    <row r="20" spans="2:3" x14ac:dyDescent="0.25">
      <c r="B20" s="18" t="s">
        <v>27</v>
      </c>
      <c r="C20" s="35">
        <v>1</v>
      </c>
    </row>
    <row r="21" spans="2:3" x14ac:dyDescent="0.25">
      <c r="B21" s="17" t="s">
        <v>28</v>
      </c>
      <c r="C21" s="35">
        <v>1</v>
      </c>
    </row>
    <row r="22" spans="2:3" x14ac:dyDescent="0.25">
      <c r="B22" s="36" t="s">
        <v>93</v>
      </c>
      <c r="C22" s="35">
        <v>1</v>
      </c>
    </row>
    <row r="23" spans="2:3" x14ac:dyDescent="0.25">
      <c r="B23" s="36" t="s">
        <v>94</v>
      </c>
      <c r="C23" s="35">
        <v>1</v>
      </c>
    </row>
    <row r="24" spans="2:3" x14ac:dyDescent="0.25">
      <c r="B24" s="36" t="s">
        <v>63</v>
      </c>
      <c r="C24" s="35">
        <v>1</v>
      </c>
    </row>
    <row r="25" spans="2:3" x14ac:dyDescent="0.25">
      <c r="B25" s="36" t="s">
        <v>62</v>
      </c>
      <c r="C25" s="35">
        <v>1</v>
      </c>
    </row>
    <row r="26" spans="2:3" x14ac:dyDescent="0.25">
      <c r="B26" s="16" t="s">
        <v>149</v>
      </c>
      <c r="C26" s="35">
        <v>2</v>
      </c>
    </row>
    <row r="27" spans="2:3" ht="15.75" thickBot="1" x14ac:dyDescent="0.3">
      <c r="B27" s="19"/>
      <c r="C27" s="110"/>
    </row>
    <row r="28" spans="2:3" x14ac:dyDescent="0.25"/>
    <row r="37" spans="5:5" hidden="1" x14ac:dyDescent="0.25">
      <c r="E37" s="20"/>
    </row>
  </sheetData>
  <sheetProtection formatCells="0" formatColumns="0" formatRows="0" insertColumns="0" insertRows="0" insertHyperlinks="0" deleteColumns="0" deleteRows="0" sort="0" autoFilter="0" pivotTables="0"/>
  <mergeCells count="3">
    <mergeCell ref="B1:C1"/>
    <mergeCell ref="B4:C4"/>
    <mergeCell ref="B5:C5"/>
  </mergeCells>
  <hyperlinks>
    <hyperlink ref="C9" location="'Fin &amp; Ops Metrics'!B9" display="'Fin &amp; Ops Metrics'!B9"/>
    <hyperlink ref="C20:C26" location="'Operating Metrics'!A1" display="'Operating Metrics'!A1"/>
    <hyperlink ref="C26" location="'Income Statement'!F1" display="'Income Statement'!F1"/>
    <hyperlink ref="C10" location="'Fin &amp; Ops Metrics'!B21" display="'Fin &amp; Ops Metrics'!B21"/>
    <hyperlink ref="C11" location="'Fin &amp; Ops Metrics'!B30" display="'Fin &amp; Ops Metrics'!B30"/>
    <hyperlink ref="C12" location="'Fin &amp; Ops Metrics'!B38" display="'Fin &amp; Ops Metrics'!B38"/>
    <hyperlink ref="C13" location="'Fin &amp; Ops Metrics'!B45" display="'Fin &amp; Ops Metrics'!B45"/>
    <hyperlink ref="C14" location="'Fin &amp; Ops Metrics'!B47" display="'Fin &amp; Ops Metrics'!B47"/>
    <hyperlink ref="C15" location="'Fin &amp; Ops Metrics'!B55" display="'Fin &amp; Ops Metrics'!B55"/>
    <hyperlink ref="C16:C17" location="'Financial and Operating Metrics'!B56" display="'Financial and Operating Metrics'!B56"/>
    <hyperlink ref="C16" location="'Fin &amp; Ops Metrics'!B64" display="'Fin &amp; Ops Metrics'!B64"/>
    <hyperlink ref="C17" location="'Fin &amp; Ops Metrics'!B69" display="'Fin &amp; Ops Metrics'!B69"/>
    <hyperlink ref="C18" location="'Fin &amp; Ops Metrics'!B77" display="'Fin &amp; Ops Metrics'!B77"/>
    <hyperlink ref="C19" location="'Fin &amp; Ops Metrics'!B85" display="'Fin &amp; Ops Metrics'!B85"/>
    <hyperlink ref="C20" location="'Fin &amp; Ops Metrics'!B87" display="'Fin &amp; Ops Metrics'!B87"/>
    <hyperlink ref="C21" location="'Fin &amp; Ops Metrics'!B105" display="'Fin &amp; Ops Metrics'!B105"/>
    <hyperlink ref="C22" location="'Fin &amp; Ops Metrics'!B107" display="'Fin &amp; Ops Metrics'!B107"/>
    <hyperlink ref="C23" location="'Fin &amp; Ops Metrics'!B115" display="'Fin &amp; Ops Metrics'!B115"/>
    <hyperlink ref="C24" location="'Fin &amp; Ops Metrics'!B120" display="'Fin &amp; Ops Metrics'!B120"/>
    <hyperlink ref="C25" location="'Fin &amp; Ops Metrics'!B127" display="'Fin &amp; Ops Metrics'!B127"/>
    <hyperlink ref="C8" location="'Fin &amp; Ops Metrics'!B7" display="'Fin &amp; Ops Metrics'!B7"/>
  </hyperlinks>
  <pageMargins left="0.5" right="0.5" top="0.5" bottom="0.5" header="0.05" footer="0.25"/>
  <pageSetup paperSize="9"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showGridLines="0" zoomScaleNormal="100" workbookViewId="0">
      <selection activeCell="G1" sqref="G1:I2"/>
    </sheetView>
  </sheetViews>
  <sheetFormatPr defaultColWidth="0" defaultRowHeight="15" zeroHeight="1" x14ac:dyDescent="0.25"/>
  <cols>
    <col min="1" max="1" width="3.140625" style="2" customWidth="1"/>
    <col min="2" max="2" width="38.85546875" style="9" customWidth="1"/>
    <col min="3" max="3" width="9.140625" style="2" bestFit="1" customWidth="1"/>
    <col min="4" max="4" width="10.140625" style="2" customWidth="1"/>
    <col min="5" max="5" width="9" style="2" bestFit="1" customWidth="1"/>
    <col min="6" max="6" width="7.85546875" style="2" bestFit="1" customWidth="1"/>
    <col min="7" max="7" width="8" style="2" customWidth="1"/>
    <col min="8" max="9" width="8.7109375" style="2" customWidth="1"/>
    <col min="10" max="12" width="0" style="2" hidden="1" customWidth="1"/>
    <col min="13" max="16384" width="9.140625" style="2" hidden="1"/>
  </cols>
  <sheetData>
    <row r="1" spans="2:11" x14ac:dyDescent="0.25">
      <c r="C1" s="9"/>
      <c r="G1" s="173" t="s">
        <v>144</v>
      </c>
      <c r="H1" s="173"/>
      <c r="I1" s="173"/>
      <c r="J1" s="9"/>
      <c r="K1" s="9"/>
    </row>
    <row r="2" spans="2:11" x14ac:dyDescent="0.25">
      <c r="C2" s="9"/>
      <c r="D2" s="22"/>
      <c r="E2" s="22"/>
      <c r="F2" s="9"/>
      <c r="G2" s="173"/>
      <c r="H2" s="173"/>
      <c r="I2" s="173"/>
      <c r="J2" s="9"/>
      <c r="K2" s="9"/>
    </row>
    <row r="3" spans="2:11" x14ac:dyDescent="0.25"/>
    <row r="4" spans="2:11" ht="15.75" thickBot="1" x14ac:dyDescent="0.3"/>
    <row r="5" spans="2:11" ht="15.75" customHeight="1" thickBot="1" x14ac:dyDescent="0.3">
      <c r="B5" s="169" t="s">
        <v>150</v>
      </c>
      <c r="C5" s="175"/>
      <c r="D5" s="175"/>
      <c r="E5" s="175"/>
      <c r="F5" s="175"/>
      <c r="G5" s="175"/>
      <c r="H5" s="175"/>
      <c r="I5" s="170"/>
    </row>
    <row r="6" spans="2:11" s="22" customFormat="1" ht="15.75" customHeight="1" thickBot="1" x14ac:dyDescent="0.3">
      <c r="B6" s="21"/>
      <c r="C6" s="21"/>
      <c r="D6" s="21"/>
      <c r="E6" s="21"/>
    </row>
    <row r="7" spans="2:11" s="22" customFormat="1" ht="15.75" customHeight="1" thickBot="1" x14ac:dyDescent="0.3">
      <c r="B7" s="169" t="s">
        <v>67</v>
      </c>
      <c r="C7" s="175"/>
      <c r="D7" s="175"/>
      <c r="E7" s="175"/>
      <c r="F7" s="175"/>
      <c r="G7" s="175"/>
      <c r="H7" s="175"/>
      <c r="I7" s="170"/>
    </row>
    <row r="8" spans="2:11" s="22" customFormat="1" ht="15.75" customHeight="1" thickBot="1" x14ac:dyDescent="0.3">
      <c r="B8" s="21"/>
      <c r="C8" s="21"/>
      <c r="D8" s="21"/>
      <c r="E8" s="21"/>
    </row>
    <row r="9" spans="2:11" s="22" customFormat="1" ht="15.75" customHeight="1" thickBot="1" x14ac:dyDescent="0.3">
      <c r="B9" s="176" t="s">
        <v>33</v>
      </c>
      <c r="C9" s="177"/>
      <c r="D9" s="177"/>
      <c r="E9" s="177"/>
      <c r="F9" s="177"/>
      <c r="G9" s="177"/>
      <c r="H9" s="177"/>
      <c r="I9" s="178"/>
    </row>
    <row r="10" spans="2:11" s="22" customFormat="1" ht="15.75" customHeight="1" x14ac:dyDescent="0.25">
      <c r="B10" s="21"/>
      <c r="C10" s="21"/>
      <c r="D10" s="21"/>
      <c r="E10" s="21"/>
    </row>
    <row r="11" spans="2:11" ht="35.25" customHeight="1" x14ac:dyDescent="0.25">
      <c r="B11" s="186" t="s">
        <v>74</v>
      </c>
      <c r="C11" s="174" t="s">
        <v>145</v>
      </c>
      <c r="D11" s="174" t="s">
        <v>141</v>
      </c>
      <c r="E11" s="174" t="s">
        <v>146</v>
      </c>
      <c r="F11" s="174" t="s">
        <v>36</v>
      </c>
      <c r="G11" s="174"/>
      <c r="H11" s="174" t="s">
        <v>66</v>
      </c>
      <c r="I11" s="174"/>
    </row>
    <row r="12" spans="2:11" ht="18" customHeight="1" x14ac:dyDescent="0.25">
      <c r="B12" s="187"/>
      <c r="C12" s="174"/>
      <c r="D12" s="174"/>
      <c r="E12" s="174"/>
      <c r="F12" s="29" t="s">
        <v>37</v>
      </c>
      <c r="G12" s="29" t="s">
        <v>38</v>
      </c>
      <c r="H12" s="29" t="s">
        <v>37</v>
      </c>
      <c r="I12" s="29" t="s">
        <v>38</v>
      </c>
    </row>
    <row r="13" spans="2:11" s="4" customFormat="1" ht="17.25" customHeight="1" x14ac:dyDescent="0.25">
      <c r="B13" s="3" t="s">
        <v>137</v>
      </c>
      <c r="C13" s="115">
        <v>65.875473</v>
      </c>
      <c r="D13" s="115">
        <v>60.1</v>
      </c>
      <c r="E13" s="115">
        <v>46.26</v>
      </c>
      <c r="F13" s="71">
        <v>9.6097720465890157E-2</v>
      </c>
      <c r="G13" s="71">
        <v>0.42402665369649806</v>
      </c>
      <c r="H13" s="133">
        <v>7.5310821773738823E-2</v>
      </c>
      <c r="I13" s="133">
        <v>0.37828126743841883</v>
      </c>
    </row>
    <row r="14" spans="2:11" s="4" customFormat="1" ht="17.25" customHeight="1" x14ac:dyDescent="0.25">
      <c r="B14" s="3" t="s">
        <v>3</v>
      </c>
      <c r="C14" s="115">
        <v>483.20499999999998</v>
      </c>
      <c r="D14" s="115">
        <v>442.84690000000001</v>
      </c>
      <c r="E14" s="115">
        <v>336.65559999999999</v>
      </c>
      <c r="F14" s="71">
        <v>9.1133301373454323E-2</v>
      </c>
      <c r="G14" s="71">
        <v>0.43530955671018101</v>
      </c>
      <c r="H14" s="138"/>
      <c r="I14" s="138"/>
    </row>
    <row r="15" spans="2:11" s="4" customFormat="1" ht="17.25" customHeight="1" x14ac:dyDescent="0.25">
      <c r="B15" s="3" t="s">
        <v>6</v>
      </c>
      <c r="C15" s="115">
        <v>486.44510000000002</v>
      </c>
      <c r="D15" s="115">
        <v>446.75590000000005</v>
      </c>
      <c r="E15" s="115">
        <v>354.16039999999992</v>
      </c>
      <c r="F15" s="71">
        <v>8.8838670065689129E-2</v>
      </c>
      <c r="G15" s="71">
        <v>0.37351635021871488</v>
      </c>
      <c r="H15" s="22"/>
    </row>
    <row r="16" spans="2:11" s="4" customFormat="1" ht="17.25" customHeight="1" x14ac:dyDescent="0.25">
      <c r="B16" s="3" t="s">
        <v>2</v>
      </c>
      <c r="C16" s="115">
        <v>105.95830000000004</v>
      </c>
      <c r="D16" s="115">
        <v>103.85949999999998</v>
      </c>
      <c r="E16" s="115">
        <v>58.214867825000091</v>
      </c>
      <c r="F16" s="71">
        <v>2.0208069555505803E-2</v>
      </c>
      <c r="G16" s="71">
        <v>0.82012437644832659</v>
      </c>
      <c r="H16" s="41"/>
    </row>
    <row r="17" spans="2:8" s="4" customFormat="1" ht="17.25" customHeight="1" x14ac:dyDescent="0.25">
      <c r="B17" s="3" t="s">
        <v>75</v>
      </c>
      <c r="C17" s="115">
        <v>109.18340000000003</v>
      </c>
      <c r="D17" s="115">
        <v>107.76549999999999</v>
      </c>
      <c r="E17" s="115">
        <v>75.714667825000092</v>
      </c>
      <c r="F17" s="71">
        <v>1.3157272039753476E-2</v>
      </c>
      <c r="G17" s="71">
        <v>0.44203762806377878</v>
      </c>
      <c r="H17" s="41"/>
    </row>
    <row r="18" spans="2:8" s="4" customFormat="1" ht="17.25" customHeight="1" x14ac:dyDescent="0.25">
      <c r="B18" s="3" t="s">
        <v>39</v>
      </c>
      <c r="C18" s="115">
        <v>75.708900000000042</v>
      </c>
      <c r="D18" s="132">
        <v>70.310299999999984</v>
      </c>
      <c r="E18" s="115">
        <v>38.939298536200887</v>
      </c>
      <c r="F18" s="71">
        <v>7.6782491327729518E-2</v>
      </c>
      <c r="G18" s="71">
        <v>0.94428001648810866</v>
      </c>
      <c r="H18" s="41"/>
    </row>
    <row r="19" spans="2:8" s="4" customFormat="1" x14ac:dyDescent="0.25">
      <c r="B19" s="3" t="s">
        <v>40</v>
      </c>
      <c r="C19" s="132">
        <v>23.27924483826288</v>
      </c>
      <c r="D19" s="115">
        <v>22.237786980376864</v>
      </c>
      <c r="E19" s="115">
        <v>13.325200747140125</v>
      </c>
      <c r="F19" s="72"/>
      <c r="G19" s="73"/>
    </row>
    <row r="20" spans="2:8" s="4" customFormat="1" ht="15.75" thickBot="1" x14ac:dyDescent="0.3">
      <c r="B20" s="11"/>
      <c r="D20" s="12"/>
    </row>
    <row r="21" spans="2:8" s="4" customFormat="1" ht="15.75" thickBot="1" x14ac:dyDescent="0.3">
      <c r="B21" s="176" t="s">
        <v>32</v>
      </c>
      <c r="C21" s="177"/>
      <c r="D21" s="177"/>
      <c r="E21" s="178"/>
    </row>
    <row r="22" spans="2:8" s="4" customFormat="1" x14ac:dyDescent="0.25">
      <c r="B22" s="30" t="s">
        <v>45</v>
      </c>
      <c r="C22" s="111" t="s">
        <v>145</v>
      </c>
      <c r="D22" s="144" t="s">
        <v>141</v>
      </c>
      <c r="E22" s="111" t="s">
        <v>146</v>
      </c>
    </row>
    <row r="23" spans="2:8" s="4" customFormat="1" x14ac:dyDescent="0.25">
      <c r="B23" s="3" t="s">
        <v>86</v>
      </c>
      <c r="C23" s="74">
        <v>0.21928229219482423</v>
      </c>
      <c r="D23" s="74">
        <v>0.2345268759925834</v>
      </c>
      <c r="E23" s="74">
        <v>0.17292113312536639</v>
      </c>
      <c r="F23" s="77"/>
      <c r="G23" s="77"/>
      <c r="H23" s="77"/>
    </row>
    <row r="24" spans="2:8" s="4" customFormat="1" x14ac:dyDescent="0.25">
      <c r="B24" s="3" t="s">
        <v>116</v>
      </c>
      <c r="C24" s="74">
        <v>0.22445163904415941</v>
      </c>
      <c r="D24" s="74">
        <v>0.24121785520907496</v>
      </c>
      <c r="E24" s="74">
        <v>0.21378637426714028</v>
      </c>
    </row>
    <row r="25" spans="2:8" s="4" customFormat="1" x14ac:dyDescent="0.25">
      <c r="B25" s="3" t="s">
        <v>43</v>
      </c>
      <c r="C25" s="74">
        <v>0.15563709039314003</v>
      </c>
      <c r="D25" s="74">
        <v>0.15737967870150116</v>
      </c>
      <c r="E25" s="74">
        <v>0.10994820012683772</v>
      </c>
    </row>
    <row r="26" spans="2:8" s="4" customFormat="1" x14ac:dyDescent="0.25">
      <c r="B26" s="52" t="s">
        <v>91</v>
      </c>
      <c r="C26" s="74">
        <v>0.28842363447920716</v>
      </c>
      <c r="D26" s="74">
        <v>0.27185752778251548</v>
      </c>
      <c r="E26" s="74">
        <v>0.186</v>
      </c>
    </row>
    <row r="27" spans="2:8" s="4" customFormat="1" x14ac:dyDescent="0.25">
      <c r="B27" s="3" t="s">
        <v>44</v>
      </c>
      <c r="C27" s="38">
        <v>75</v>
      </c>
      <c r="D27" s="38">
        <v>73</v>
      </c>
      <c r="E27" s="38">
        <v>80.950529643719932</v>
      </c>
    </row>
    <row r="28" spans="2:8" s="4" customFormat="1" x14ac:dyDescent="0.25">
      <c r="B28" s="182" t="s">
        <v>92</v>
      </c>
      <c r="C28" s="182"/>
      <c r="D28" s="182"/>
      <c r="E28" s="182"/>
    </row>
    <row r="29" spans="2:8" s="4" customFormat="1" ht="15.75" thickBot="1" x14ac:dyDescent="0.3">
      <c r="B29" s="25"/>
      <c r="D29" s="12"/>
    </row>
    <row r="30" spans="2:8" ht="15.75" thickBot="1" x14ac:dyDescent="0.3">
      <c r="B30" s="176" t="s">
        <v>35</v>
      </c>
      <c r="C30" s="177"/>
      <c r="D30" s="177"/>
      <c r="E30" s="178"/>
    </row>
    <row r="31" spans="2:8" x14ac:dyDescent="0.25">
      <c r="D31" s="1"/>
    </row>
    <row r="32" spans="2:8" x14ac:dyDescent="0.25">
      <c r="B32" s="30" t="s">
        <v>77</v>
      </c>
      <c r="C32" s="111" t="s">
        <v>145</v>
      </c>
      <c r="D32" s="144" t="s">
        <v>141</v>
      </c>
      <c r="E32" s="111" t="s">
        <v>146</v>
      </c>
    </row>
    <row r="33" spans="2:12" ht="30" x14ac:dyDescent="0.25">
      <c r="B33" s="26" t="s">
        <v>64</v>
      </c>
      <c r="C33" s="42">
        <v>848.85337711288003</v>
      </c>
      <c r="D33" s="42">
        <v>778.59181806025242</v>
      </c>
      <c r="E33" s="116">
        <v>414.69148004337001</v>
      </c>
      <c r="F33" s="103"/>
      <c r="L33" s="4"/>
    </row>
    <row r="34" spans="2:12" x14ac:dyDescent="0.25">
      <c r="B34" s="26" t="s">
        <v>121</v>
      </c>
      <c r="C34" s="107">
        <v>-260.216545808175</v>
      </c>
      <c r="D34" s="107">
        <v>-257.68767010188498</v>
      </c>
      <c r="E34" s="117">
        <v>-333.712175</v>
      </c>
      <c r="F34" s="75"/>
      <c r="L34" s="4"/>
    </row>
    <row r="35" spans="2:12" x14ac:dyDescent="0.25">
      <c r="B35" s="166" t="s">
        <v>24</v>
      </c>
      <c r="C35" s="167">
        <f>C33+C34</f>
        <v>588.63683130470508</v>
      </c>
      <c r="D35" s="167">
        <f>D33+D34</f>
        <v>520.9041479583675</v>
      </c>
      <c r="E35" s="167">
        <f>E33+E34</f>
        <v>80.979305043370005</v>
      </c>
      <c r="L35" s="4"/>
    </row>
    <row r="36" spans="2:12" ht="15" customHeight="1" x14ac:dyDescent="0.25">
      <c r="B36" s="181" t="s">
        <v>87</v>
      </c>
      <c r="C36" s="181"/>
      <c r="D36" s="181"/>
      <c r="E36" s="181"/>
      <c r="F36" s="51"/>
    </row>
    <row r="37" spans="2:12" ht="15.75" thickBot="1" x14ac:dyDescent="0.3">
      <c r="B37" s="24"/>
      <c r="C37" s="24"/>
      <c r="D37" s="24"/>
      <c r="E37" s="24"/>
    </row>
    <row r="38" spans="2:12" ht="15.75" thickBot="1" x14ac:dyDescent="0.3">
      <c r="B38" s="176" t="s">
        <v>53</v>
      </c>
      <c r="C38" s="177"/>
      <c r="D38" s="177"/>
      <c r="E38" s="178"/>
    </row>
    <row r="39" spans="2:12" ht="15" customHeight="1" x14ac:dyDescent="0.25">
      <c r="B39" s="24"/>
      <c r="C39" s="24"/>
      <c r="D39" s="24"/>
      <c r="E39" s="24"/>
    </row>
    <row r="40" spans="2:12" s="4" customFormat="1" x14ac:dyDescent="0.25">
      <c r="B40" s="30" t="s">
        <v>76</v>
      </c>
      <c r="C40" s="111" t="s">
        <v>145</v>
      </c>
      <c r="D40" s="144" t="s">
        <v>141</v>
      </c>
      <c r="E40" s="111" t="s">
        <v>146</v>
      </c>
    </row>
    <row r="41" spans="2:12" s="4" customFormat="1" x14ac:dyDescent="0.25">
      <c r="B41" s="26" t="s">
        <v>78</v>
      </c>
      <c r="C41" s="37">
        <v>1130.3924581773936</v>
      </c>
      <c r="D41" s="37">
        <v>946.7215155140575</v>
      </c>
      <c r="E41" s="115">
        <v>785.13064658783742</v>
      </c>
      <c r="G41" s="76"/>
      <c r="H41" s="76"/>
      <c r="I41" s="76"/>
    </row>
    <row r="42" spans="2:12" s="4" customFormat="1" x14ac:dyDescent="0.25">
      <c r="B42" s="26" t="s">
        <v>127</v>
      </c>
      <c r="C42" s="91">
        <v>154.61529998322985</v>
      </c>
      <c r="D42" s="91">
        <v>129.56363973095083</v>
      </c>
      <c r="E42" s="132">
        <v>103.76404501259992</v>
      </c>
      <c r="F42" s="90"/>
    </row>
    <row r="43" spans="2:12" s="4" customFormat="1" x14ac:dyDescent="0.25">
      <c r="B43" s="180" t="s">
        <v>54</v>
      </c>
      <c r="C43" s="180"/>
      <c r="D43" s="180"/>
      <c r="E43" s="180"/>
      <c r="F43" s="180"/>
      <c r="G43" s="180"/>
      <c r="H43" s="180"/>
      <c r="I43" s="180"/>
    </row>
    <row r="44" spans="2:12" ht="15.75" thickBot="1" x14ac:dyDescent="0.3">
      <c r="D44" s="1"/>
    </row>
    <row r="45" spans="2:12" s="4" customFormat="1" ht="15.75" thickBot="1" x14ac:dyDescent="0.3">
      <c r="B45" s="176" t="s">
        <v>31</v>
      </c>
      <c r="C45" s="177"/>
      <c r="D45" s="177"/>
      <c r="E45" s="178"/>
    </row>
    <row r="46" spans="2:12" s="4" customFormat="1" x14ac:dyDescent="0.25">
      <c r="B46" s="11"/>
      <c r="D46" s="12"/>
    </row>
    <row r="47" spans="2:12" s="4" customFormat="1" x14ac:dyDescent="0.25">
      <c r="B47" s="30" t="s">
        <v>71</v>
      </c>
      <c r="C47" s="89" t="s">
        <v>145</v>
      </c>
      <c r="D47" s="144" t="s">
        <v>141</v>
      </c>
      <c r="E47" s="89" t="s">
        <v>146</v>
      </c>
    </row>
    <row r="48" spans="2:12" s="4" customFormat="1" x14ac:dyDescent="0.25">
      <c r="B48" s="3" t="s">
        <v>138</v>
      </c>
      <c r="C48" s="39">
        <v>0.69904809459563555</v>
      </c>
      <c r="D48" s="39">
        <v>0.66768674721710863</v>
      </c>
      <c r="E48" s="71">
        <v>0.69062244139005502</v>
      </c>
    </row>
    <row r="49" spans="2:9" s="4" customFormat="1" x14ac:dyDescent="0.25">
      <c r="B49" s="3" t="s">
        <v>1</v>
      </c>
      <c r="C49" s="39">
        <v>0.14643590756373562</v>
      </c>
      <c r="D49" s="39">
        <v>0.1763899614046594</v>
      </c>
      <c r="E49" s="71">
        <v>0.19242770103177517</v>
      </c>
    </row>
    <row r="50" spans="2:9" s="4" customFormat="1" x14ac:dyDescent="0.25">
      <c r="B50" s="3" t="s">
        <v>123</v>
      </c>
      <c r="C50" s="39">
        <v>9.4979587742876501E-2</v>
      </c>
      <c r="D50" s="39">
        <v>0.10169363891525886</v>
      </c>
      <c r="E50" s="71">
        <v>6.9930080391363211E-2</v>
      </c>
    </row>
    <row r="51" spans="2:9" s="4" customFormat="1" x14ac:dyDescent="0.25">
      <c r="B51" s="3" t="s">
        <v>124</v>
      </c>
      <c r="C51" s="39">
        <v>5.9536410097752408E-2</v>
      </c>
      <c r="D51" s="39">
        <v>5.4229652462973045E-2</v>
      </c>
      <c r="E51" s="71">
        <v>4.6996306576452422E-2</v>
      </c>
      <c r="H51" s="81"/>
    </row>
    <row r="52" spans="2:9" s="5" customFormat="1" x14ac:dyDescent="0.25">
      <c r="B52" s="30" t="s">
        <v>14</v>
      </c>
      <c r="C52" s="43">
        <f>SUM(C48:C51)</f>
        <v>1</v>
      </c>
      <c r="D52" s="43">
        <f t="shared" ref="D52:E52" si="0">SUM(D48:D51)</f>
        <v>0.99999999999999989</v>
      </c>
      <c r="E52" s="43">
        <f t="shared" si="0"/>
        <v>0.99997652938964576</v>
      </c>
    </row>
    <row r="53" spans="2:9" s="4" customFormat="1" x14ac:dyDescent="0.25">
      <c r="B53" s="183" t="s">
        <v>125</v>
      </c>
      <c r="C53" s="183"/>
      <c r="D53" s="183"/>
      <c r="E53" s="183"/>
      <c r="F53" s="183"/>
      <c r="G53" s="183"/>
      <c r="H53" s="183"/>
      <c r="I53" s="183"/>
    </row>
    <row r="54" spans="2:9" s="4" customFormat="1" x14ac:dyDescent="0.25">
      <c r="B54" s="11"/>
      <c r="D54" s="12"/>
    </row>
    <row r="55" spans="2:9" s="4" customFormat="1" x14ac:dyDescent="0.25">
      <c r="B55" s="30" t="s">
        <v>72</v>
      </c>
      <c r="C55" s="111" t="str">
        <f>C47</f>
        <v>Q4FY21</v>
      </c>
      <c r="D55" s="112" t="s">
        <v>141</v>
      </c>
      <c r="E55" s="111" t="s">
        <v>146</v>
      </c>
    </row>
    <row r="56" spans="2:9" s="4" customFormat="1" ht="17.25" x14ac:dyDescent="0.25">
      <c r="B56" s="3" t="s">
        <v>154</v>
      </c>
      <c r="C56" s="74">
        <v>0.38387064715689861</v>
      </c>
      <c r="D56" s="74">
        <v>0.36880025180201198</v>
      </c>
      <c r="E56" s="135">
        <f>40.0037745332496%+0.771229367953818%</f>
        <v>0.40775003901203416</v>
      </c>
    </row>
    <row r="57" spans="2:9" s="4" customFormat="1" x14ac:dyDescent="0.25">
      <c r="B57" s="3" t="s">
        <v>136</v>
      </c>
      <c r="C57" s="74">
        <v>0.34978348875691734</v>
      </c>
      <c r="D57" s="40">
        <v>0.35233984919486555</v>
      </c>
      <c r="E57" s="74">
        <v>0.25825436296184212</v>
      </c>
    </row>
    <row r="58" spans="2:9" s="4" customFormat="1" x14ac:dyDescent="0.25">
      <c r="B58" s="3" t="s">
        <v>11</v>
      </c>
      <c r="C58" s="40">
        <v>0.12571185810247781</v>
      </c>
      <c r="D58" s="40">
        <v>0.12506966358145924</v>
      </c>
      <c r="E58" s="74">
        <v>0.1288179794470686</v>
      </c>
    </row>
    <row r="59" spans="2:9" s="4" customFormat="1" x14ac:dyDescent="0.25">
      <c r="B59" s="3" t="s">
        <v>10</v>
      </c>
      <c r="C59" s="74">
        <v>8.1482206977040519E-2</v>
      </c>
      <c r="D59" s="40">
        <v>0.10468554791453628</v>
      </c>
      <c r="E59" s="74">
        <v>0.13155470683165296</v>
      </c>
    </row>
    <row r="60" spans="2:9" s="4" customFormat="1" x14ac:dyDescent="0.25">
      <c r="B60" s="3" t="s">
        <v>12</v>
      </c>
      <c r="C60" s="40">
        <v>4.5958316201976837E-2</v>
      </c>
      <c r="D60" s="40">
        <v>3.400448897237867E-2</v>
      </c>
      <c r="E60" s="74">
        <v>4.6404246267798287E-2</v>
      </c>
    </row>
    <row r="61" spans="2:9" s="4" customFormat="1" x14ac:dyDescent="0.25">
      <c r="B61" s="3" t="s">
        <v>13</v>
      </c>
      <c r="C61" s="40">
        <v>1.3193482804688874E-2</v>
      </c>
      <c r="D61" s="40">
        <v>1.510019853474826E-2</v>
      </c>
      <c r="E61" s="74">
        <v>2.7218665479603953E-2</v>
      </c>
    </row>
    <row r="62" spans="2:9" s="4" customFormat="1" x14ac:dyDescent="0.25">
      <c r="B62" s="30" t="s">
        <v>14</v>
      </c>
      <c r="C62" s="43">
        <f>SUM(C56:C61)</f>
        <v>1.0000000000000002</v>
      </c>
      <c r="D62" s="43">
        <f>SUM(D56:D61)</f>
        <v>1</v>
      </c>
      <c r="E62" s="43">
        <v>1</v>
      </c>
    </row>
    <row r="63" spans="2:9" s="4" customFormat="1" x14ac:dyDescent="0.25">
      <c r="B63" s="184" t="s">
        <v>155</v>
      </c>
      <c r="C63" s="185"/>
      <c r="D63" s="185"/>
      <c r="E63" s="185"/>
    </row>
    <row r="64" spans="2:9" s="4" customFormat="1" x14ac:dyDescent="0.25">
      <c r="B64" s="30" t="s">
        <v>46</v>
      </c>
      <c r="C64" s="111" t="s">
        <v>145</v>
      </c>
      <c r="D64" s="144" t="s">
        <v>141</v>
      </c>
      <c r="E64" s="111" t="s">
        <v>146</v>
      </c>
    </row>
    <row r="65" spans="2:9" s="4" customFormat="1" x14ac:dyDescent="0.25">
      <c r="B65" s="3" t="s">
        <v>15</v>
      </c>
      <c r="C65" s="40">
        <v>0.42708294771520849</v>
      </c>
      <c r="D65" s="40">
        <v>0.44893118063803955</v>
      </c>
      <c r="E65" s="74">
        <v>0.40651373685299613</v>
      </c>
    </row>
    <row r="66" spans="2:9" s="4" customFormat="1" x14ac:dyDescent="0.25">
      <c r="B66" s="3" t="s">
        <v>16</v>
      </c>
      <c r="C66" s="40">
        <v>0.57291705228479151</v>
      </c>
      <c r="D66" s="40">
        <v>0.55106881936196039</v>
      </c>
      <c r="E66" s="74">
        <v>0.59348626314700381</v>
      </c>
    </row>
    <row r="67" spans="2:9" s="5" customFormat="1" x14ac:dyDescent="0.25">
      <c r="B67" s="30" t="s">
        <v>14</v>
      </c>
      <c r="C67" s="43">
        <f>SUM(C65:C66)</f>
        <v>1</v>
      </c>
      <c r="D67" s="43">
        <f>SUM(D65:D66)</f>
        <v>1</v>
      </c>
      <c r="E67" s="43">
        <f>SUM(E65:E66)</f>
        <v>1</v>
      </c>
    </row>
    <row r="68" spans="2:9" s="4" customFormat="1" x14ac:dyDescent="0.25">
      <c r="B68" s="11"/>
      <c r="C68" s="7"/>
      <c r="D68" s="146"/>
    </row>
    <row r="69" spans="2:9" s="4" customFormat="1" x14ac:dyDescent="0.25">
      <c r="B69" s="30" t="s">
        <v>47</v>
      </c>
      <c r="C69" s="111" t="s">
        <v>145</v>
      </c>
      <c r="D69" s="112" t="s">
        <v>141</v>
      </c>
      <c r="E69" s="111" t="s">
        <v>146</v>
      </c>
    </row>
    <row r="70" spans="2:9" s="4" customFormat="1" x14ac:dyDescent="0.25">
      <c r="B70" s="3" t="s">
        <v>17</v>
      </c>
      <c r="C70" s="40">
        <v>0.31959556486541052</v>
      </c>
      <c r="D70" s="74">
        <v>0.32991511952703617</v>
      </c>
      <c r="E70" s="119">
        <v>0.32107629609589122</v>
      </c>
    </row>
    <row r="71" spans="2:9" s="4" customFormat="1" x14ac:dyDescent="0.25">
      <c r="B71" s="3" t="s">
        <v>128</v>
      </c>
      <c r="C71" s="74">
        <v>0.28014229991689532</v>
      </c>
      <c r="D71" s="74">
        <v>0.21872853617075508</v>
      </c>
      <c r="E71" s="119">
        <v>0.17006566157894784</v>
      </c>
    </row>
    <row r="72" spans="2:9" s="4" customFormat="1" x14ac:dyDescent="0.25">
      <c r="B72" s="3" t="s">
        <v>18</v>
      </c>
      <c r="C72" s="40">
        <v>0.13997145767783872</v>
      </c>
      <c r="D72" s="74">
        <v>0.1708574385174545</v>
      </c>
      <c r="E72" s="119">
        <v>0.22213774890839363</v>
      </c>
    </row>
    <row r="73" spans="2:9" s="4" customFormat="1" x14ac:dyDescent="0.25">
      <c r="B73" s="3" t="s">
        <v>152</v>
      </c>
      <c r="C73" s="40">
        <v>0.10195917059311869</v>
      </c>
      <c r="D73" s="74">
        <v>0.1189040653173738</v>
      </c>
      <c r="E73" s="119">
        <f>14.2%</f>
        <v>0.14199999999999999</v>
      </c>
      <c r="H73" s="136"/>
      <c r="I73" s="137"/>
    </row>
    <row r="74" spans="2:9" s="4" customFormat="1" x14ac:dyDescent="0.25">
      <c r="B74" s="3" t="s">
        <v>153</v>
      </c>
      <c r="C74" s="138">
        <v>0.15833150694673689</v>
      </c>
      <c r="D74" s="74">
        <v>0.16109484046738057</v>
      </c>
      <c r="E74" s="119">
        <v>0.14499999999999999</v>
      </c>
    </row>
    <row r="75" spans="2:9" s="4" customFormat="1" x14ac:dyDescent="0.25">
      <c r="B75" s="30" t="s">
        <v>14</v>
      </c>
      <c r="C75" s="43">
        <f>SUM(C70:C74)</f>
        <v>1</v>
      </c>
      <c r="D75" s="43">
        <f>SUM(D70:D74)</f>
        <v>0.99950000000000017</v>
      </c>
      <c r="E75" s="43">
        <f>SUM(E70:E74)</f>
        <v>1.0002797065832327</v>
      </c>
    </row>
    <row r="76" spans="2:9" s="4" customFormat="1" ht="18.75" customHeight="1" thickBot="1" x14ac:dyDescent="0.3">
      <c r="B76" s="184" t="s">
        <v>151</v>
      </c>
      <c r="C76" s="185"/>
      <c r="D76" s="185"/>
      <c r="E76" s="185"/>
    </row>
    <row r="77" spans="2:9" s="4" customFormat="1" ht="15.75" thickBot="1" x14ac:dyDescent="0.3">
      <c r="B77" s="176" t="s">
        <v>34</v>
      </c>
      <c r="C77" s="177"/>
      <c r="D77" s="177"/>
      <c r="E77" s="177"/>
      <c r="F77" s="177"/>
      <c r="G77" s="178"/>
    </row>
    <row r="78" spans="2:9" s="4" customFormat="1" x14ac:dyDescent="0.25">
      <c r="B78" s="11"/>
      <c r="D78" s="12"/>
    </row>
    <row r="79" spans="2:9" s="4" customFormat="1" ht="15" customHeight="1" x14ac:dyDescent="0.25">
      <c r="B79" s="179" t="s">
        <v>79</v>
      </c>
      <c r="C79" s="174" t="s">
        <v>135</v>
      </c>
      <c r="D79" s="174" t="s">
        <v>90</v>
      </c>
    </row>
    <row r="80" spans="2:9" s="4" customFormat="1" x14ac:dyDescent="0.25">
      <c r="B80" s="179"/>
      <c r="C80" s="174"/>
      <c r="D80" s="174"/>
      <c r="G80" s="50"/>
    </row>
    <row r="81" spans="2:12" s="4" customFormat="1" x14ac:dyDescent="0.25">
      <c r="B81" s="10" t="s">
        <v>42</v>
      </c>
      <c r="C81" s="93">
        <v>11.273999999999999</v>
      </c>
      <c r="D81" s="93">
        <v>102.59019952709383</v>
      </c>
    </row>
    <row r="82" spans="2:12" s="4" customFormat="1" x14ac:dyDescent="0.25">
      <c r="B82" s="10" t="s">
        <v>41</v>
      </c>
      <c r="C82" s="93">
        <v>4.5600000000000005</v>
      </c>
      <c r="D82" s="93">
        <v>76.339978070175434</v>
      </c>
    </row>
    <row r="83" spans="2:12" s="4" customFormat="1" x14ac:dyDescent="0.25">
      <c r="B83" s="11"/>
      <c r="D83" s="12"/>
    </row>
    <row r="84" spans="2:12" s="4" customFormat="1" ht="15.75" thickBot="1" x14ac:dyDescent="0.3">
      <c r="B84" s="11"/>
      <c r="D84" s="12"/>
    </row>
    <row r="85" spans="2:12" s="22" customFormat="1" ht="15.75" customHeight="1" thickBot="1" x14ac:dyDescent="0.3">
      <c r="B85" s="169" t="s">
        <v>68</v>
      </c>
      <c r="C85" s="175"/>
      <c r="D85" s="175"/>
      <c r="E85" s="175"/>
      <c r="F85" s="175"/>
      <c r="G85" s="175"/>
      <c r="H85" s="175"/>
      <c r="I85" s="170"/>
    </row>
    <row r="86" spans="2:12" s="7" customFormat="1" ht="15.75" customHeight="1" thickBot="1" x14ac:dyDescent="0.3">
      <c r="B86" s="13"/>
      <c r="C86" s="13"/>
      <c r="D86" s="13"/>
      <c r="E86" s="13"/>
      <c r="F86" s="13"/>
      <c r="G86" s="13"/>
      <c r="H86" s="13"/>
      <c r="I86" s="13"/>
    </row>
    <row r="87" spans="2:12" s="4" customFormat="1" ht="15.75" thickBot="1" x14ac:dyDescent="0.3">
      <c r="B87" s="176" t="s">
        <v>27</v>
      </c>
      <c r="C87" s="177"/>
      <c r="D87" s="177"/>
      <c r="E87" s="178"/>
    </row>
    <row r="88" spans="2:12" s="4" customFormat="1" x14ac:dyDescent="0.25">
      <c r="B88" s="11"/>
      <c r="D88" s="12"/>
    </row>
    <row r="89" spans="2:12" s="4" customFormat="1" x14ac:dyDescent="0.25">
      <c r="B89" s="30" t="s">
        <v>52</v>
      </c>
      <c r="C89" s="111" t="s">
        <v>145</v>
      </c>
      <c r="D89" s="112" t="s">
        <v>141</v>
      </c>
      <c r="E89" s="111" t="s">
        <v>146</v>
      </c>
    </row>
    <row r="90" spans="2:12" s="49" customFormat="1" ht="30" x14ac:dyDescent="0.25">
      <c r="B90" s="47" t="s">
        <v>19</v>
      </c>
      <c r="C90" s="48">
        <v>639</v>
      </c>
      <c r="D90" s="48">
        <v>618</v>
      </c>
      <c r="E90" s="118">
        <v>436</v>
      </c>
      <c r="J90" s="4"/>
      <c r="L90" s="4"/>
    </row>
    <row r="91" spans="2:12" s="4" customFormat="1" x14ac:dyDescent="0.25">
      <c r="B91" s="23" t="s">
        <v>20</v>
      </c>
      <c r="C91" s="38">
        <v>443</v>
      </c>
      <c r="D91" s="38">
        <v>472</v>
      </c>
      <c r="E91" s="114">
        <v>407</v>
      </c>
    </row>
    <row r="92" spans="2:12" s="4" customFormat="1" x14ac:dyDescent="0.25">
      <c r="B92" s="23" t="s">
        <v>21</v>
      </c>
      <c r="C92" s="38">
        <v>45</v>
      </c>
      <c r="D92" s="38">
        <v>57</v>
      </c>
      <c r="E92" s="114">
        <v>24</v>
      </c>
    </row>
    <row r="93" spans="2:12" s="49" customFormat="1" ht="30" x14ac:dyDescent="0.25">
      <c r="B93" s="47" t="s">
        <v>84</v>
      </c>
      <c r="C93" s="48">
        <v>42</v>
      </c>
      <c r="D93" s="48">
        <v>41</v>
      </c>
      <c r="E93" s="118">
        <v>37</v>
      </c>
      <c r="J93" s="4"/>
      <c r="L93" s="4"/>
    </row>
    <row r="94" spans="2:12" s="4" customFormat="1" x14ac:dyDescent="0.25">
      <c r="B94" s="23" t="s">
        <v>51</v>
      </c>
      <c r="C94" s="38">
        <v>6</v>
      </c>
      <c r="D94" s="38">
        <v>6</v>
      </c>
      <c r="E94" s="114">
        <v>7</v>
      </c>
    </row>
    <row r="95" spans="2:12" s="4" customFormat="1" x14ac:dyDescent="0.25">
      <c r="B95" s="23" t="s">
        <v>22</v>
      </c>
      <c r="C95" s="38">
        <v>3</v>
      </c>
      <c r="D95" s="38">
        <v>3</v>
      </c>
      <c r="E95" s="114">
        <v>5</v>
      </c>
    </row>
    <row r="96" spans="2:12" s="4" customFormat="1" x14ac:dyDescent="0.25">
      <c r="B96" s="11"/>
      <c r="D96" s="12"/>
    </row>
    <row r="97" spans="2:6" s="4" customFormat="1" x14ac:dyDescent="0.25">
      <c r="B97" s="30" t="s">
        <v>48</v>
      </c>
      <c r="C97" s="111" t="s">
        <v>145</v>
      </c>
      <c r="D97" s="112" t="s">
        <v>141</v>
      </c>
      <c r="E97" s="111" t="s">
        <v>146</v>
      </c>
    </row>
    <row r="98" spans="2:6" s="4" customFormat="1" x14ac:dyDescent="0.25">
      <c r="B98" s="23" t="s">
        <v>49</v>
      </c>
      <c r="C98" s="40">
        <v>0.33257071912012487</v>
      </c>
      <c r="D98" s="40">
        <v>0.30443386991032295</v>
      </c>
      <c r="E98" s="119">
        <v>0.35765724863320425</v>
      </c>
    </row>
    <row r="99" spans="2:6" s="4" customFormat="1" x14ac:dyDescent="0.25">
      <c r="B99" s="23" t="s">
        <v>50</v>
      </c>
      <c r="C99" s="40">
        <v>0.47130755697691951</v>
      </c>
      <c r="D99" s="40">
        <v>0.44156237938606774</v>
      </c>
      <c r="E99" s="119">
        <v>0.50902688848768773</v>
      </c>
    </row>
    <row r="100" spans="2:6" s="4" customFormat="1" x14ac:dyDescent="0.25">
      <c r="B100" s="11"/>
      <c r="D100" s="12"/>
    </row>
    <row r="101" spans="2:6" s="4" customFormat="1" x14ac:dyDescent="0.25">
      <c r="B101" s="30" t="s">
        <v>81</v>
      </c>
      <c r="C101" s="111" t="s">
        <v>145</v>
      </c>
      <c r="D101" s="112" t="s">
        <v>141</v>
      </c>
      <c r="E101" s="111" t="s">
        <v>146</v>
      </c>
    </row>
    <row r="102" spans="2:6" s="4" customFormat="1" x14ac:dyDescent="0.25">
      <c r="B102" s="23" t="s">
        <v>23</v>
      </c>
      <c r="C102" s="40">
        <v>0.97595130209145686</v>
      </c>
      <c r="D102" s="40">
        <v>0.91672763218917863</v>
      </c>
      <c r="E102" s="119">
        <v>0.97582356736109588</v>
      </c>
      <c r="F102" s="92"/>
    </row>
    <row r="103" spans="2:6" s="4" customFormat="1" ht="30" x14ac:dyDescent="0.25">
      <c r="B103" s="26" t="s">
        <v>85</v>
      </c>
      <c r="C103" s="44">
        <v>0.71438261836607875</v>
      </c>
      <c r="D103" s="44">
        <v>0.68688304440475501</v>
      </c>
      <c r="E103" s="120">
        <v>0.7200799642223159</v>
      </c>
    </row>
    <row r="104" spans="2:6" s="4" customFormat="1" ht="15.75" thickBot="1" x14ac:dyDescent="0.3">
      <c r="B104" s="11"/>
      <c r="D104" s="12"/>
    </row>
    <row r="105" spans="2:6" s="4" customFormat="1" ht="15.75" thickBot="1" x14ac:dyDescent="0.3">
      <c r="B105" s="176" t="s">
        <v>28</v>
      </c>
      <c r="C105" s="177"/>
      <c r="D105" s="177"/>
      <c r="E105" s="178"/>
    </row>
    <row r="106" spans="2:6" s="4" customFormat="1" x14ac:dyDescent="0.25">
      <c r="B106" s="11"/>
      <c r="D106" s="12"/>
    </row>
    <row r="107" spans="2:6" s="4" customFormat="1" x14ac:dyDescent="0.25">
      <c r="B107" s="30" t="s">
        <v>88</v>
      </c>
      <c r="C107" s="111" t="s">
        <v>145</v>
      </c>
      <c r="D107" s="144" t="s">
        <v>141</v>
      </c>
      <c r="E107" s="111" t="s">
        <v>146</v>
      </c>
    </row>
    <row r="108" spans="2:6" s="4" customFormat="1" x14ac:dyDescent="0.25">
      <c r="B108" s="23" t="s">
        <v>0</v>
      </c>
      <c r="C108" s="38">
        <v>1702.9207189300294</v>
      </c>
      <c r="D108" s="38">
        <v>1599.256221786477</v>
      </c>
      <c r="E108" s="114">
        <v>1440.0049062263683</v>
      </c>
    </row>
    <row r="109" spans="2:6" s="4" customFormat="1" x14ac:dyDescent="0.25">
      <c r="B109" s="23" t="s">
        <v>1</v>
      </c>
      <c r="C109" s="38">
        <v>503.64720167347741</v>
      </c>
      <c r="D109" s="38">
        <v>494.53159195610777</v>
      </c>
      <c r="E109" s="114">
        <v>508.8668191331239</v>
      </c>
    </row>
    <row r="110" spans="2:6" s="4" customFormat="1" x14ac:dyDescent="0.25">
      <c r="B110" s="23" t="s">
        <v>123</v>
      </c>
      <c r="C110" s="38">
        <v>508.14478151944354</v>
      </c>
      <c r="D110" s="38">
        <v>482.42086216530026</v>
      </c>
      <c r="E110" s="114">
        <v>572.26486378944173</v>
      </c>
    </row>
    <row r="111" spans="2:6" s="4" customFormat="1" x14ac:dyDescent="0.25">
      <c r="B111" s="23" t="s">
        <v>124</v>
      </c>
      <c r="C111" s="38">
        <v>351.63508558286708</v>
      </c>
      <c r="D111" s="38">
        <v>319.15173762862855</v>
      </c>
      <c r="E111" s="114">
        <v>502.86341085106602</v>
      </c>
    </row>
    <row r="112" spans="2:6" s="4" customFormat="1" x14ac:dyDescent="0.25">
      <c r="B112" s="23" t="s">
        <v>55</v>
      </c>
      <c r="C112" s="38">
        <v>725.65221229418239</v>
      </c>
      <c r="D112" s="38">
        <v>706.54607719865885</v>
      </c>
      <c r="E112" s="114">
        <v>380</v>
      </c>
    </row>
    <row r="113" spans="2:12" s="4" customFormat="1" x14ac:dyDescent="0.25">
      <c r="B113" s="30" t="s">
        <v>14</v>
      </c>
      <c r="C113" s="45">
        <f>SUM(C108:C112)</f>
        <v>3791.9999999999991</v>
      </c>
      <c r="D113" s="45">
        <f t="shared" ref="D113:E113" si="1">SUM(D108:D112)</f>
        <v>3601.9064907351722</v>
      </c>
      <c r="E113" s="45">
        <f t="shared" si="1"/>
        <v>3404</v>
      </c>
    </row>
    <row r="114" spans="2:12" s="4" customFormat="1" x14ac:dyDescent="0.25">
      <c r="B114" s="143" t="s">
        <v>142</v>
      </c>
      <c r="D114" s="12"/>
    </row>
    <row r="115" spans="2:12" s="4" customFormat="1" x14ac:dyDescent="0.25">
      <c r="B115" s="30" t="s">
        <v>89</v>
      </c>
      <c r="C115" s="111" t="s">
        <v>145</v>
      </c>
      <c r="D115" s="144" t="s">
        <v>141</v>
      </c>
      <c r="E115" s="111" t="s">
        <v>146</v>
      </c>
    </row>
    <row r="116" spans="2:12" s="4" customFormat="1" x14ac:dyDescent="0.25">
      <c r="B116" s="23" t="s">
        <v>56</v>
      </c>
      <c r="C116" s="38">
        <v>1118.3365939059461</v>
      </c>
      <c r="D116" s="38">
        <v>1061</v>
      </c>
      <c r="E116" s="114">
        <v>1175</v>
      </c>
    </row>
    <row r="117" spans="2:12" s="4" customFormat="1" x14ac:dyDescent="0.25">
      <c r="B117" s="23" t="s">
        <v>57</v>
      </c>
      <c r="C117" s="38">
        <v>2673.6634060940542</v>
      </c>
      <c r="D117" s="38">
        <v>2541</v>
      </c>
      <c r="E117" s="114">
        <v>2229</v>
      </c>
    </row>
    <row r="118" spans="2:12" s="4" customFormat="1" x14ac:dyDescent="0.25">
      <c r="B118" s="30" t="s">
        <v>14</v>
      </c>
      <c r="C118" s="45">
        <f>SUM(C116:C117)</f>
        <v>3792</v>
      </c>
      <c r="D118" s="45">
        <f t="shared" ref="D118:E118" si="2">SUM(D116:D117)</f>
        <v>3602</v>
      </c>
      <c r="E118" s="45">
        <f t="shared" si="2"/>
        <v>3404</v>
      </c>
    </row>
    <row r="119" spans="2:12" s="4" customFormat="1" x14ac:dyDescent="0.25">
      <c r="B119" s="11"/>
      <c r="D119" s="12"/>
    </row>
    <row r="120" spans="2:12" s="4" customFormat="1" x14ac:dyDescent="0.25">
      <c r="B120" s="30" t="s">
        <v>83</v>
      </c>
      <c r="C120" s="111" t="s">
        <v>145</v>
      </c>
      <c r="D120" s="144" t="s">
        <v>141</v>
      </c>
      <c r="E120" s="111" t="s">
        <v>146</v>
      </c>
    </row>
    <row r="121" spans="2:12" s="4" customFormat="1" x14ac:dyDescent="0.25">
      <c r="B121" s="23" t="s">
        <v>58</v>
      </c>
      <c r="C121" s="38">
        <v>3227</v>
      </c>
      <c r="D121" s="38">
        <v>3057</v>
      </c>
      <c r="E121" s="114">
        <v>2884</v>
      </c>
    </row>
    <row r="122" spans="2:12" s="4" customFormat="1" x14ac:dyDescent="0.25">
      <c r="B122" s="23" t="s">
        <v>59</v>
      </c>
      <c r="C122" s="38">
        <v>126</v>
      </c>
      <c r="D122" s="38">
        <v>110</v>
      </c>
      <c r="E122" s="114">
        <v>123</v>
      </c>
    </row>
    <row r="123" spans="2:12" s="4" customFormat="1" x14ac:dyDescent="0.25">
      <c r="B123" s="23" t="s">
        <v>60</v>
      </c>
      <c r="C123" s="38">
        <v>208</v>
      </c>
      <c r="D123" s="38">
        <v>210</v>
      </c>
      <c r="E123" s="114">
        <v>169</v>
      </c>
    </row>
    <row r="124" spans="2:12" s="4" customFormat="1" x14ac:dyDescent="0.25">
      <c r="B124" s="23" t="s">
        <v>61</v>
      </c>
      <c r="C124" s="38">
        <v>231</v>
      </c>
      <c r="D124" s="38">
        <v>225</v>
      </c>
      <c r="E124" s="114">
        <v>228</v>
      </c>
    </row>
    <row r="125" spans="2:12" s="4" customFormat="1" x14ac:dyDescent="0.25">
      <c r="B125" s="30" t="s">
        <v>14</v>
      </c>
      <c r="C125" s="45">
        <f>SUM(C121:C124)</f>
        <v>3792</v>
      </c>
      <c r="D125" s="45">
        <f t="shared" ref="D125:E125" si="3">SUM(D121:D124)</f>
        <v>3602</v>
      </c>
      <c r="E125" s="45">
        <f t="shared" si="3"/>
        <v>3404</v>
      </c>
    </row>
    <row r="126" spans="2:12" s="4" customFormat="1" x14ac:dyDescent="0.25">
      <c r="B126" s="11"/>
      <c r="D126" s="12"/>
    </row>
    <row r="127" spans="2:12" s="4" customFormat="1" x14ac:dyDescent="0.25">
      <c r="B127" s="30" t="s">
        <v>82</v>
      </c>
      <c r="C127" s="111" t="s">
        <v>145</v>
      </c>
      <c r="D127" s="144" t="s">
        <v>141</v>
      </c>
      <c r="E127" s="111" t="s">
        <v>146</v>
      </c>
    </row>
    <row r="128" spans="2:12" x14ac:dyDescent="0.25">
      <c r="B128" s="23" t="s">
        <v>65</v>
      </c>
      <c r="C128" s="40">
        <v>0.25262001639177306</v>
      </c>
      <c r="D128" s="40">
        <v>0.25624652970571904</v>
      </c>
      <c r="E128" s="119">
        <v>0.25146886016451236</v>
      </c>
      <c r="L128" s="4"/>
    </row>
    <row r="129" spans="2:12" x14ac:dyDescent="0.25">
      <c r="B129" s="31" t="s">
        <v>80</v>
      </c>
      <c r="C129" s="40">
        <v>0.14299999999999999</v>
      </c>
      <c r="D129" s="40">
        <v>0.123</v>
      </c>
      <c r="E129" s="119">
        <v>0.23241590214067279</v>
      </c>
      <c r="L129" s="4"/>
    </row>
    <row r="130" spans="2:12" x14ac:dyDescent="0.25">
      <c r="B130" s="31" t="s">
        <v>139</v>
      </c>
      <c r="C130" s="40">
        <v>0.77174945854739097</v>
      </c>
      <c r="D130" s="40">
        <v>0.7459983686984788</v>
      </c>
      <c r="E130" s="119">
        <v>0.75425876351524057</v>
      </c>
      <c r="L130" s="4"/>
    </row>
    <row r="131" spans="2:12" x14ac:dyDescent="0.25">
      <c r="B131" s="122" t="s">
        <v>140</v>
      </c>
    </row>
    <row r="132" spans="2:12" x14ac:dyDescent="0.25"/>
    <row r="133" spans="2:12" x14ac:dyDescent="0.25"/>
    <row r="134" spans="2:12" x14ac:dyDescent="0.25"/>
    <row r="135" spans="2:12" x14ac:dyDescent="0.25"/>
    <row r="136" spans="2:12" x14ac:dyDescent="0.25"/>
    <row r="137" spans="2:12" x14ac:dyDescent="0.25"/>
    <row r="138" spans="2:12" x14ac:dyDescent="0.25"/>
  </sheetData>
  <mergeCells count="27">
    <mergeCell ref="B21:E21"/>
    <mergeCell ref="B30:E30"/>
    <mergeCell ref="B38:E38"/>
    <mergeCell ref="B7:I7"/>
    <mergeCell ref="B11:B12"/>
    <mergeCell ref="B43:I43"/>
    <mergeCell ref="B36:E36"/>
    <mergeCell ref="B28:E28"/>
    <mergeCell ref="B77:G77"/>
    <mergeCell ref="B45:E45"/>
    <mergeCell ref="B53:I53"/>
    <mergeCell ref="B76:E76"/>
    <mergeCell ref="B63:E63"/>
    <mergeCell ref="B87:E87"/>
    <mergeCell ref="B105:E105"/>
    <mergeCell ref="B85:I85"/>
    <mergeCell ref="B79:B80"/>
    <mergeCell ref="C79:C80"/>
    <mergeCell ref="D79:D80"/>
    <mergeCell ref="G1:I2"/>
    <mergeCell ref="F11:G11"/>
    <mergeCell ref="C11:C12"/>
    <mergeCell ref="D11:D12"/>
    <mergeCell ref="E11:E12"/>
    <mergeCell ref="H11:I11"/>
    <mergeCell ref="B5:I5"/>
    <mergeCell ref="B9:I9"/>
  </mergeCells>
  <pageMargins left="0.5" right="0.5" top="0.5" bottom="0.5" header="0.05" footer="0.25"/>
  <pageSetup paperSize="9" scale="90" orientation="portrait" horizontalDpi="4294967295" verticalDpi="4294967295" r:id="rId1"/>
  <headerFooter>
    <oddFooter>Page &amp;P of &amp;N</oddFooter>
  </headerFooter>
  <rowBreaks count="2" manualBreakCount="2">
    <brk id="43" max="8" man="1"/>
    <brk id="83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0"/>
  <sheetViews>
    <sheetView showGridLines="0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F1" sqref="F1:I2"/>
    </sheetView>
  </sheetViews>
  <sheetFormatPr defaultColWidth="9.140625" defaultRowHeight="15" zeroHeight="1" x14ac:dyDescent="0.25"/>
  <cols>
    <col min="1" max="1" width="3.140625" style="2" customWidth="1"/>
    <col min="2" max="2" width="6.85546875" style="8" bestFit="1" customWidth="1"/>
    <col min="3" max="3" width="56.7109375" style="2" bestFit="1" customWidth="1"/>
    <col min="4" max="4" width="11.85546875" style="2" customWidth="1"/>
    <col min="5" max="5" width="10.42578125" style="2" customWidth="1"/>
    <col min="6" max="8" width="10.7109375" style="2" customWidth="1"/>
    <col min="9" max="9" width="13" style="2" customWidth="1"/>
    <col min="10" max="10" width="9.140625" style="96" customWidth="1"/>
    <col min="11" max="11" width="10.140625" style="2" bestFit="1" customWidth="1"/>
    <col min="12" max="12" width="9.140625" style="2" customWidth="1"/>
    <col min="13" max="13" width="11" style="2" customWidth="1"/>
    <col min="14" max="15" width="9.5703125" style="2" customWidth="1"/>
    <col min="16" max="16384" width="9.140625" style="2"/>
  </cols>
  <sheetData>
    <row r="1" spans="2:15" ht="15" customHeight="1" x14ac:dyDescent="0.25">
      <c r="D1" s="22"/>
      <c r="F1" s="189" t="s">
        <v>147</v>
      </c>
      <c r="G1" s="189"/>
      <c r="H1" s="189"/>
      <c r="I1" s="189"/>
    </row>
    <row r="2" spans="2:15" x14ac:dyDescent="0.25">
      <c r="C2" s="32"/>
      <c r="D2" s="22"/>
      <c r="F2" s="189"/>
      <c r="G2" s="189"/>
      <c r="H2" s="189"/>
      <c r="I2" s="189"/>
    </row>
    <row r="3" spans="2:15" x14ac:dyDescent="0.25">
      <c r="D3" s="22"/>
      <c r="G3" s="22"/>
      <c r="I3" s="4"/>
    </row>
    <row r="4" spans="2:15" ht="15" customHeight="1" x14ac:dyDescent="0.25">
      <c r="B4" s="188" t="s">
        <v>73</v>
      </c>
      <c r="C4" s="188" t="s">
        <v>115</v>
      </c>
      <c r="D4" s="188" t="s">
        <v>95</v>
      </c>
      <c r="E4" s="188"/>
      <c r="F4" s="188"/>
      <c r="G4" s="188" t="s">
        <v>96</v>
      </c>
      <c r="H4" s="188"/>
      <c r="I4" s="148"/>
    </row>
    <row r="5" spans="2:15" s="27" customFormat="1" ht="18" customHeight="1" x14ac:dyDescent="0.25">
      <c r="B5" s="188"/>
      <c r="C5" s="188"/>
      <c r="D5" s="60" t="s">
        <v>145</v>
      </c>
      <c r="E5" s="145" t="s">
        <v>141</v>
      </c>
      <c r="F5" s="113" t="s">
        <v>146</v>
      </c>
      <c r="G5" s="151" t="s">
        <v>148</v>
      </c>
      <c r="H5" s="145" t="s">
        <v>126</v>
      </c>
      <c r="I5" s="13"/>
      <c r="J5" s="147"/>
    </row>
    <row r="6" spans="2:15" s="54" customFormat="1" x14ac:dyDescent="0.25">
      <c r="B6" s="62" t="s">
        <v>97</v>
      </c>
      <c r="C6" s="57" t="s">
        <v>5</v>
      </c>
      <c r="D6" s="123"/>
      <c r="E6" s="123"/>
      <c r="F6" s="124"/>
      <c r="G6" s="124"/>
      <c r="H6" s="124"/>
      <c r="I6" s="149"/>
      <c r="J6" s="97"/>
    </row>
    <row r="7" spans="2:15" s="4" customFormat="1" x14ac:dyDescent="0.25">
      <c r="B7" s="63"/>
      <c r="C7" s="53" t="s">
        <v>98</v>
      </c>
      <c r="D7" s="128">
        <v>48320.5</v>
      </c>
      <c r="E7" s="128">
        <v>44284.69</v>
      </c>
      <c r="F7" s="152">
        <v>33665.56</v>
      </c>
      <c r="G7" s="152">
        <v>172185.5</v>
      </c>
      <c r="H7" s="152">
        <v>107148</v>
      </c>
      <c r="J7" s="98"/>
      <c r="K7" s="88"/>
    </row>
    <row r="8" spans="2:15" s="4" customFormat="1" x14ac:dyDescent="0.25">
      <c r="B8" s="63"/>
      <c r="C8" s="53" t="s">
        <v>99</v>
      </c>
      <c r="D8" s="128">
        <v>323.51000000000022</v>
      </c>
      <c r="E8" s="128">
        <v>390.59999999999991</v>
      </c>
      <c r="F8" s="152">
        <v>1749.9799999999996</v>
      </c>
      <c r="G8" s="152">
        <v>2790.51</v>
      </c>
      <c r="H8" s="152">
        <v>4130</v>
      </c>
      <c r="J8" s="92"/>
      <c r="K8" s="70"/>
    </row>
    <row r="9" spans="2:15" s="54" customFormat="1" x14ac:dyDescent="0.25">
      <c r="B9" s="62"/>
      <c r="C9" s="55" t="s">
        <v>6</v>
      </c>
      <c r="D9" s="129">
        <v>48644.51</v>
      </c>
      <c r="E9" s="129">
        <v>44675.590000000004</v>
      </c>
      <c r="F9" s="153">
        <v>35416.039999999994</v>
      </c>
      <c r="G9" s="153">
        <v>174976.51</v>
      </c>
      <c r="H9" s="153">
        <v>111278</v>
      </c>
      <c r="J9" s="98"/>
      <c r="K9" s="83"/>
      <c r="L9" s="83"/>
      <c r="M9" s="82"/>
      <c r="N9" s="85"/>
    </row>
    <row r="10" spans="2:15" s="4" customFormat="1" x14ac:dyDescent="0.25">
      <c r="B10" s="64" t="s">
        <v>100</v>
      </c>
      <c r="C10" s="58" t="s">
        <v>7</v>
      </c>
      <c r="D10" s="121"/>
      <c r="E10" s="121"/>
      <c r="F10" s="154"/>
      <c r="G10" s="152"/>
      <c r="H10" s="152"/>
      <c r="I10" s="150"/>
      <c r="J10" s="99"/>
      <c r="K10" s="88"/>
      <c r="L10" s="76"/>
      <c r="M10" s="70"/>
    </row>
    <row r="11" spans="2:15" s="4" customFormat="1" x14ac:dyDescent="0.25">
      <c r="B11" s="64"/>
      <c r="C11" s="33" t="s">
        <v>101</v>
      </c>
      <c r="D11" s="128">
        <v>24310.759999999995</v>
      </c>
      <c r="E11" s="128">
        <v>22558.17</v>
      </c>
      <c r="F11" s="152">
        <v>17751.492979999995</v>
      </c>
      <c r="G11" s="152">
        <v>88271.76</v>
      </c>
      <c r="H11" s="152">
        <v>58414</v>
      </c>
      <c r="J11" s="100"/>
      <c r="K11" s="76"/>
      <c r="L11" s="84"/>
      <c r="M11" s="82"/>
      <c r="N11" s="80"/>
      <c r="O11" s="80"/>
    </row>
    <row r="12" spans="2:15" s="4" customFormat="1" x14ac:dyDescent="0.25">
      <c r="B12" s="64"/>
      <c r="C12" s="33" t="s">
        <v>102</v>
      </c>
      <c r="D12" s="128">
        <v>176.13</v>
      </c>
      <c r="E12" s="128">
        <v>175.94000000000005</v>
      </c>
      <c r="F12" s="152">
        <v>114.38999999999999</v>
      </c>
      <c r="G12" s="152">
        <v>810.13</v>
      </c>
      <c r="H12" s="152">
        <v>362</v>
      </c>
      <c r="J12" s="99"/>
      <c r="K12" s="88"/>
      <c r="L12" s="76"/>
    </row>
    <row r="13" spans="2:15" s="4" customFormat="1" x14ac:dyDescent="0.25">
      <c r="B13" s="64"/>
      <c r="C13" s="33" t="s">
        <v>103</v>
      </c>
      <c r="D13" s="128">
        <v>1021.3999999999996</v>
      </c>
      <c r="E13" s="128">
        <v>1169.9000000000001</v>
      </c>
      <c r="F13" s="152">
        <v>771.23</v>
      </c>
      <c r="G13" s="152">
        <v>4495.3999999999996</v>
      </c>
      <c r="H13" s="152">
        <v>2489</v>
      </c>
      <c r="J13" s="100"/>
      <c r="K13" s="76"/>
    </row>
    <row r="14" spans="2:15" s="4" customFormat="1" x14ac:dyDescent="0.25">
      <c r="B14" s="64"/>
      <c r="C14" s="33" t="s">
        <v>4</v>
      </c>
      <c r="D14" s="128">
        <v>13415.910000000003</v>
      </c>
      <c r="E14" s="128">
        <v>11340.87000000001</v>
      </c>
      <c r="F14" s="152">
        <v>10094.080237499991</v>
      </c>
      <c r="G14" s="152">
        <v>47466.91</v>
      </c>
      <c r="H14" s="152">
        <v>33198</v>
      </c>
      <c r="J14" s="92"/>
    </row>
    <row r="15" spans="2:15" s="54" customFormat="1" x14ac:dyDescent="0.25">
      <c r="B15" s="65"/>
      <c r="C15" s="56" t="s">
        <v>104</v>
      </c>
      <c r="D15" s="129">
        <v>38924.199999999997</v>
      </c>
      <c r="E15" s="129">
        <v>35244.880000000005</v>
      </c>
      <c r="F15" s="153">
        <v>28730.193217499986</v>
      </c>
      <c r="G15" s="153">
        <v>141044.20000000001</v>
      </c>
      <c r="H15" s="153">
        <v>94463</v>
      </c>
      <c r="J15" s="97"/>
    </row>
    <row r="16" spans="2:15" s="4" customFormat="1" x14ac:dyDescent="0.25">
      <c r="B16" s="61">
        <v>3</v>
      </c>
      <c r="C16" s="6" t="s">
        <v>105</v>
      </c>
      <c r="D16" s="129">
        <v>9720.8100000000049</v>
      </c>
      <c r="E16" s="129">
        <v>9430.7099999999991</v>
      </c>
      <c r="F16" s="153">
        <v>6685.846782500008</v>
      </c>
      <c r="G16" s="153">
        <v>33932.81</v>
      </c>
      <c r="H16" s="153">
        <v>16815</v>
      </c>
      <c r="J16" s="99"/>
    </row>
    <row r="17" spans="2:14" s="46" customFormat="1" x14ac:dyDescent="0.25">
      <c r="B17" s="61">
        <v>4</v>
      </c>
      <c r="C17" s="34" t="s">
        <v>117</v>
      </c>
      <c r="D17" s="139">
        <v>0</v>
      </c>
      <c r="E17" s="139">
        <v>0</v>
      </c>
      <c r="F17" s="155">
        <v>-1754.7069288799198</v>
      </c>
      <c r="G17" s="139">
        <v>0</v>
      </c>
      <c r="H17" s="155">
        <v>-2407</v>
      </c>
      <c r="J17" s="101"/>
    </row>
    <row r="18" spans="2:14" s="4" customFormat="1" x14ac:dyDescent="0.25">
      <c r="B18" s="61">
        <v>5</v>
      </c>
      <c r="C18" s="6" t="s">
        <v>106</v>
      </c>
      <c r="D18" s="129">
        <v>9720.8100000000049</v>
      </c>
      <c r="E18" s="129">
        <v>9430.7099999999991</v>
      </c>
      <c r="F18" s="153">
        <v>4931.1398536200886</v>
      </c>
      <c r="G18" s="153">
        <v>33932.81</v>
      </c>
      <c r="H18" s="153">
        <v>14408</v>
      </c>
      <c r="J18" s="99"/>
      <c r="K18" s="99"/>
      <c r="L18" s="99"/>
      <c r="M18" s="99"/>
      <c r="N18" s="99"/>
    </row>
    <row r="19" spans="2:14" s="4" customFormat="1" x14ac:dyDescent="0.25">
      <c r="B19" s="66">
        <v>6</v>
      </c>
      <c r="C19" s="34" t="s">
        <v>107</v>
      </c>
      <c r="D19" s="121"/>
      <c r="E19" s="121"/>
      <c r="F19" s="154"/>
      <c r="G19" s="152"/>
      <c r="H19" s="152"/>
      <c r="I19" s="150"/>
      <c r="J19" s="102"/>
      <c r="K19" s="102"/>
      <c r="L19" s="102"/>
      <c r="M19" s="102"/>
      <c r="N19" s="102"/>
    </row>
    <row r="20" spans="2:14" s="4" customFormat="1" x14ac:dyDescent="0.25">
      <c r="B20" s="66"/>
      <c r="C20" s="78" t="s">
        <v>118</v>
      </c>
      <c r="D20" s="121">
        <v>2297.8912327250009</v>
      </c>
      <c r="E20" s="121">
        <v>2167.04</v>
      </c>
      <c r="F20" s="152">
        <v>1440.924419101892</v>
      </c>
      <c r="G20" s="152">
        <v>8135.8912327250009</v>
      </c>
      <c r="H20" s="152">
        <v>4081</v>
      </c>
      <c r="J20" s="92"/>
      <c r="M20" s="88"/>
    </row>
    <row r="21" spans="2:14" s="4" customFormat="1" x14ac:dyDescent="0.25">
      <c r="B21" s="66"/>
      <c r="C21" s="78" t="s">
        <v>119</v>
      </c>
      <c r="D21" s="121">
        <v>-170.53</v>
      </c>
      <c r="E21" s="121">
        <v>232.64</v>
      </c>
      <c r="F21" s="152">
        <v>-440.83999999999992</v>
      </c>
      <c r="G21" s="152">
        <v>-130.53</v>
      </c>
      <c r="H21" s="152">
        <v>-1091</v>
      </c>
      <c r="J21" s="92"/>
    </row>
    <row r="22" spans="2:14" s="4" customFormat="1" x14ac:dyDescent="0.25">
      <c r="B22" s="66"/>
      <c r="C22" s="87" t="s">
        <v>120</v>
      </c>
      <c r="D22" s="131">
        <v>23.058767275000037</v>
      </c>
      <c r="E22" s="131">
        <v>0</v>
      </c>
      <c r="F22" s="156">
        <v>37.125580898108261</v>
      </c>
      <c r="G22" s="152">
        <v>753.05876727500004</v>
      </c>
      <c r="H22" s="152">
        <v>37</v>
      </c>
      <c r="J22" s="92"/>
    </row>
    <row r="23" spans="2:14" s="46" customFormat="1" x14ac:dyDescent="0.25">
      <c r="B23" s="66"/>
      <c r="C23" s="86" t="s">
        <v>108</v>
      </c>
      <c r="D23" s="131">
        <v>2150.420000000001</v>
      </c>
      <c r="E23" s="131">
        <v>2399.6799999999998</v>
      </c>
      <c r="F23" s="156">
        <v>1037.2100000000003</v>
      </c>
      <c r="G23" s="155">
        <v>8758.4200000000019</v>
      </c>
      <c r="H23" s="155">
        <v>3027</v>
      </c>
      <c r="J23" s="101"/>
    </row>
    <row r="24" spans="2:14" s="5" customFormat="1" ht="14.25" customHeight="1" x14ac:dyDescent="0.25">
      <c r="B24" s="67">
        <v>7</v>
      </c>
      <c r="C24" s="6" t="s">
        <v>109</v>
      </c>
      <c r="D24" s="129">
        <v>7570.890000000004</v>
      </c>
      <c r="E24" s="129">
        <v>7031.0299999999988</v>
      </c>
      <c r="F24" s="153">
        <v>3893.9298536200886</v>
      </c>
      <c r="G24" s="153">
        <v>25174.889999999996</v>
      </c>
      <c r="H24" s="153">
        <v>11381</v>
      </c>
      <c r="J24" s="98"/>
      <c r="K24" s="134"/>
    </row>
    <row r="25" spans="2:14" s="4" customFormat="1" x14ac:dyDescent="0.25">
      <c r="B25" s="66">
        <v>8</v>
      </c>
      <c r="C25" s="34" t="s">
        <v>110</v>
      </c>
      <c r="D25" s="126">
        <v>244.51521999136457</v>
      </c>
      <c r="E25" s="126">
        <v>-481.66478000863935</v>
      </c>
      <c r="F25" s="155">
        <v>-4883.1930483868018</v>
      </c>
      <c r="G25" s="155">
        <v>13708.515219991365</v>
      </c>
      <c r="H25" s="155">
        <v>767</v>
      </c>
      <c r="J25" s="100"/>
      <c r="K25" s="76"/>
      <c r="L25" s="76"/>
    </row>
    <row r="26" spans="2:14" s="5" customFormat="1" x14ac:dyDescent="0.25">
      <c r="B26" s="67">
        <v>9</v>
      </c>
      <c r="C26" s="104" t="s">
        <v>8</v>
      </c>
      <c r="D26" s="129">
        <v>7815.9052199913685</v>
      </c>
      <c r="E26" s="129">
        <v>6549.3652199913595</v>
      </c>
      <c r="F26" s="153">
        <v>-989.26319476672506</v>
      </c>
      <c r="G26" s="153">
        <v>38883.905219991357</v>
      </c>
      <c r="H26" s="153">
        <v>12148</v>
      </c>
      <c r="J26" s="101"/>
    </row>
    <row r="27" spans="2:14" s="5" customFormat="1" x14ac:dyDescent="0.25">
      <c r="B27" s="67"/>
      <c r="C27" s="104" t="s">
        <v>129</v>
      </c>
      <c r="D27" s="125"/>
      <c r="E27" s="125"/>
      <c r="F27" s="157"/>
      <c r="G27" s="155"/>
      <c r="H27" s="155"/>
      <c r="J27" s="101"/>
    </row>
    <row r="28" spans="2:14" s="5" customFormat="1" x14ac:dyDescent="0.25">
      <c r="B28" s="67"/>
      <c r="C28" s="106" t="s">
        <v>130</v>
      </c>
      <c r="D28" s="130">
        <v>6054.744043493105</v>
      </c>
      <c r="E28" s="130">
        <v>5741.9993207204498</v>
      </c>
      <c r="F28" s="155">
        <v>3398.9360158182485</v>
      </c>
      <c r="G28" s="162">
        <v>20934.744043493105</v>
      </c>
      <c r="H28" s="162">
        <v>10886</v>
      </c>
      <c r="J28" s="101"/>
    </row>
    <row r="29" spans="2:14" s="5" customFormat="1" x14ac:dyDescent="0.25">
      <c r="B29" s="67"/>
      <c r="C29" s="106" t="s">
        <v>131</v>
      </c>
      <c r="D29" s="130">
        <v>1516.145956506889</v>
      </c>
      <c r="E29" s="130">
        <v>1288.7306792795534</v>
      </c>
      <c r="F29" s="155">
        <v>494.99383780184013</v>
      </c>
      <c r="G29" s="162">
        <v>4240.145956506889</v>
      </c>
      <c r="H29" s="162">
        <v>495</v>
      </c>
      <c r="J29" s="101"/>
    </row>
    <row r="30" spans="2:14" s="5" customFormat="1" x14ac:dyDescent="0.25">
      <c r="B30" s="67"/>
      <c r="C30" s="104" t="s">
        <v>132</v>
      </c>
      <c r="D30" s="129">
        <v>7570.889999999994</v>
      </c>
      <c r="E30" s="129">
        <v>7030.7300000000032</v>
      </c>
      <c r="F30" s="153">
        <v>3893.9298536200886</v>
      </c>
      <c r="G30" s="163">
        <v>25174.889999999992</v>
      </c>
      <c r="H30" s="163">
        <v>11381</v>
      </c>
      <c r="J30" s="101"/>
    </row>
    <row r="31" spans="2:14" s="5" customFormat="1" x14ac:dyDescent="0.25">
      <c r="B31" s="67"/>
      <c r="C31" s="104" t="s">
        <v>133</v>
      </c>
      <c r="D31" s="125"/>
      <c r="E31" s="125"/>
      <c r="F31" s="153"/>
      <c r="G31" s="162"/>
      <c r="H31" s="162"/>
      <c r="J31" s="101"/>
    </row>
    <row r="32" spans="2:14" s="5" customFormat="1" x14ac:dyDescent="0.25">
      <c r="B32" s="67"/>
      <c r="C32" s="106" t="s">
        <v>130</v>
      </c>
      <c r="D32" s="126">
        <v>233.61495997880047</v>
      </c>
      <c r="E32" s="126">
        <v>-660.01513105487902</v>
      </c>
      <c r="F32" s="155">
        <v>-4819.1225884581199</v>
      </c>
      <c r="G32" s="162">
        <v>13451.6149599788</v>
      </c>
      <c r="H32" s="162">
        <v>831</v>
      </c>
      <c r="J32" s="101"/>
    </row>
    <row r="33" spans="2:10" s="5" customFormat="1" x14ac:dyDescent="0.25">
      <c r="B33" s="67"/>
      <c r="C33" s="106" t="s">
        <v>131</v>
      </c>
      <c r="D33" s="130">
        <v>11.400260012603269</v>
      </c>
      <c r="E33" s="130">
        <v>178.35035104624052</v>
      </c>
      <c r="F33" s="155">
        <v>-64.070459928681885</v>
      </c>
      <c r="G33" s="162">
        <v>257.40026001260327</v>
      </c>
      <c r="H33" s="162">
        <v>-64</v>
      </c>
      <c r="J33" s="101"/>
    </row>
    <row r="34" spans="2:10" s="5" customFormat="1" x14ac:dyDescent="0.25">
      <c r="B34" s="67"/>
      <c r="C34" s="104" t="s">
        <v>134</v>
      </c>
      <c r="D34" s="125">
        <v>245.01521999140374</v>
      </c>
      <c r="E34" s="125">
        <v>-481.6647800086385</v>
      </c>
      <c r="F34" s="153">
        <v>-4883.1930483868018</v>
      </c>
      <c r="G34" s="163">
        <v>13709.015219991405</v>
      </c>
      <c r="H34" s="163">
        <v>767</v>
      </c>
      <c r="J34" s="101"/>
    </row>
    <row r="35" spans="2:10" s="4" customFormat="1" x14ac:dyDescent="0.25">
      <c r="B35" s="79">
        <v>10</v>
      </c>
      <c r="C35" s="6" t="s">
        <v>111</v>
      </c>
      <c r="D35" s="128">
        <v>1261.6400000000001</v>
      </c>
      <c r="E35" s="128">
        <v>1246.6600000000001</v>
      </c>
      <c r="F35" s="152">
        <v>1214.47</v>
      </c>
      <c r="G35" s="155">
        <v>1261.6400000000001</v>
      </c>
      <c r="H35" s="155">
        <v>1214</v>
      </c>
      <c r="J35" s="92"/>
    </row>
    <row r="36" spans="2:10" s="5" customFormat="1" ht="14.25" customHeight="1" x14ac:dyDescent="0.25">
      <c r="B36" s="68">
        <v>11</v>
      </c>
      <c r="C36" s="59" t="s">
        <v>9</v>
      </c>
      <c r="D36" s="127"/>
      <c r="E36" s="127"/>
      <c r="F36" s="158"/>
      <c r="G36" s="155">
        <v>84592.443061193771</v>
      </c>
      <c r="H36" s="155">
        <v>77832</v>
      </c>
      <c r="J36" s="101"/>
    </row>
    <row r="37" spans="2:10" s="4" customFormat="1" x14ac:dyDescent="0.25">
      <c r="B37" s="64">
        <v>12</v>
      </c>
      <c r="C37" s="105" t="s">
        <v>112</v>
      </c>
      <c r="D37" s="121"/>
      <c r="E37" s="121"/>
      <c r="F37" s="159"/>
      <c r="G37" s="152"/>
      <c r="H37" s="152"/>
      <c r="J37" s="92"/>
    </row>
    <row r="38" spans="2:10" s="4" customFormat="1" x14ac:dyDescent="0.25">
      <c r="B38" s="64"/>
      <c r="C38" s="105" t="s">
        <v>113</v>
      </c>
      <c r="D38" s="140">
        <v>24.137119097088476</v>
      </c>
      <c r="E38" s="140">
        <v>23.221209172233706</v>
      </c>
      <c r="F38" s="160">
        <v>14.034354862402695</v>
      </c>
      <c r="G38" s="164">
        <v>84.919023578583335</v>
      </c>
      <c r="H38" s="164">
        <v>45.21</v>
      </c>
      <c r="J38" s="92"/>
    </row>
    <row r="39" spans="2:10" s="4" customFormat="1" x14ac:dyDescent="0.25">
      <c r="B39" s="69"/>
      <c r="C39" s="142" t="s">
        <v>114</v>
      </c>
      <c r="D39" s="141">
        <v>23.27924483826288</v>
      </c>
      <c r="E39" s="141">
        <v>22.237786980376864</v>
      </c>
      <c r="F39" s="161">
        <v>13.325200747140125</v>
      </c>
      <c r="G39" s="165">
        <v>81.87537376164849</v>
      </c>
      <c r="H39" s="165">
        <v>42.93</v>
      </c>
      <c r="J39" s="92"/>
    </row>
    <row r="40" spans="2:10" x14ac:dyDescent="0.25">
      <c r="J40" s="92"/>
    </row>
  </sheetData>
  <mergeCells count="5">
    <mergeCell ref="D4:F4"/>
    <mergeCell ref="B4:B5"/>
    <mergeCell ref="C4:C5"/>
    <mergeCell ref="F1:I2"/>
    <mergeCell ref="G4:H4"/>
  </mergeCells>
  <pageMargins left="0.5" right="0.5" top="0.5" bottom="0.5" header="0.05" footer="0.25"/>
  <pageSetup paperSize="9" scale="92" orientation="landscape" r:id="rId1"/>
  <ignoredErrors>
    <ignoredError sqref="B10 B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Index</vt:lpstr>
      <vt:lpstr>Fin &amp; Ops Metrics</vt:lpstr>
      <vt:lpstr>Income Statement</vt:lpstr>
      <vt:lpstr>'Fin &amp; Ops Metrics'!Print_Area</vt:lpstr>
      <vt:lpstr>'Fin &amp; Ops Metrics'!Print_Titles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ashag</dc:creator>
  <cp:lastModifiedBy>Damini Jhunjhunwala</cp:lastModifiedBy>
  <cp:lastPrinted>2021-02-01T11:39:35Z</cp:lastPrinted>
  <dcterms:created xsi:type="dcterms:W3CDTF">2019-09-17T06:00:08Z</dcterms:created>
  <dcterms:modified xsi:type="dcterms:W3CDTF">2021-04-29T02:07:44Z</dcterms:modified>
</cp:coreProperties>
</file>