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ajat13652\Desktop\"/>
    </mc:Choice>
  </mc:AlternateContent>
  <bookViews>
    <workbookView xWindow="0" yWindow="0" windowWidth="20490" windowHeight="7530" activeTab="2"/>
  </bookViews>
  <sheets>
    <sheet name="MLTD" sheetId="14" r:id="rId1"/>
    <sheet name="std" sheetId="16" state="hidden" r:id="rId2"/>
    <sheet name="Group" sheetId="15" r:id="rId3"/>
    <sheet name="Reclass" sheetId="11" state="hidden" r:id="rId4"/>
  </sheets>
  <externalReferences>
    <externalReference r:id="rId5"/>
  </externalReferences>
  <definedNames>
    <definedName name="_Regression_Int" hidden="1">1</definedName>
    <definedName name="AS_AR">#REF!</definedName>
    <definedName name="BE_AR">#REF!</definedName>
    <definedName name="BS">#REF!</definedName>
    <definedName name="DS_AR">#REF!</definedName>
    <definedName name="FPMLIST">#REF!</definedName>
    <definedName name="FPMRANGE">#REF!</definedName>
    <definedName name="FR_AR">#REF!</definedName>
    <definedName name="GE_AR">#REF!</definedName>
    <definedName name="IB_AR">#REF!</definedName>
    <definedName name="iNET_AR">#REF!</definedName>
    <definedName name="IT_AR">#REF!</definedName>
    <definedName name="Mastek">#REF!</definedName>
    <definedName name="Mastek_Limited">"cash_flow"</definedName>
    <definedName name="mastekgrp" localSheetId="0">MLTD!$B$1:$F$46</definedName>
    <definedName name="NE_AR">#REF!</definedName>
    <definedName name="NO_AR">#REF!</definedName>
    <definedName name="PAGE3">#REF!</definedName>
    <definedName name="PAGE4">#REF!</definedName>
    <definedName name="PAGE5">#REF!</definedName>
    <definedName name="PL">#REF!</definedName>
    <definedName name="_xlnm.Print_Area" localSheetId="2">Group!$A$1:$G$157</definedName>
    <definedName name="_xlnm.Print_Area" localSheetId="0">MLTD!$A$1:$G$141</definedName>
    <definedName name="_xlnm.Print_Area">#REF!</definedName>
    <definedName name="PRINT_AREA_MI">#REF!</definedName>
    <definedName name="_xlnm.Print_Titles" localSheetId="2">Group!$1:$5</definedName>
    <definedName name="_xlnm.Print_Titles" localSheetId="0">MLTD!$1:$6</definedName>
    <definedName name="segment">#REF!</definedName>
    <definedName name="segmentgrp" localSheetId="0">MLTD!$B$48:$F$138</definedName>
    <definedName name="UK_AR">#REF!</definedName>
    <definedName name="Z_F84989FE_9D34_4BB3_9316_3D16B4C8D8D5_.wvu.Rows" hidden="1">[1]Sheet1!$A$15:$IV$21,[1]Sheet1!$A$52:$IV$53,[1]Sheet1!$A$139:$IV$139,[1]Sheet1!$A$141:$IV$141,[1]Sheet1!$A$204:$IV$205,[1]Sheet1!$A$225:$IV$247,[1]Sheet1!$A$260:$IV$261,[1]Sheet1!$A$280:$IV$282,[1]Sheet1!$A$293:$IV$298,[1]Sheet1!$A$305:$IV$360,[1]Sheet1!$A$417:$IV$419,[1]Sheet1!$A$492:$IV$498,[1]Sheet1!$A$543:$IV$543,[1]Sheet1!$A$549:$IV$550,[1]Sheet1!$A$604:$IV$605,[1]Sheet1!$A$616:$IV$616,[1]Sheet1!$A$647:$IV$650,[1]Sheet1!$A$656:$IV$656,[1]Sheet1!$A$659:$IV$659,[1]Sheet1!$A$664:$IV$668,[1]Sheet1!$A$693:$IV$693,[1]Sheet1!$A$710:$IV$710,[1]Sheet1!$A$712:$IV$712,[1]Sheet1!$A$783:$IV$783</definedName>
  </definedNames>
  <calcPr calcId="162913" fullPrecision="0"/>
</workbook>
</file>

<file path=xl/calcChain.xml><?xml version="1.0" encoding="utf-8"?>
<calcChain xmlns="http://schemas.openxmlformats.org/spreadsheetml/2006/main">
  <c r="I25" i="11" l="1"/>
  <c r="I29" i="11"/>
  <c r="D23" i="11" l="1"/>
  <c r="E23" i="11"/>
  <c r="D28" i="11"/>
  <c r="D29" i="11"/>
  <c r="E24" i="11"/>
  <c r="C26" i="11" l="1"/>
  <c r="D30" i="11" l="1"/>
  <c r="C30" i="11" l="1"/>
  <c r="D7" i="11" l="1"/>
  <c r="H9" i="11"/>
  <c r="G9" i="11"/>
  <c r="F9" i="11"/>
  <c r="E9" i="11"/>
  <c r="J7" i="11" l="1"/>
  <c r="I7" i="11" l="1"/>
  <c r="J3" i="11" l="1"/>
  <c r="C3" i="11"/>
  <c r="I3" i="11" l="1"/>
  <c r="I5" i="11" l="1"/>
  <c r="C9" i="11"/>
  <c r="J5" i="11" l="1"/>
  <c r="J9" i="11" s="1"/>
  <c r="I9" i="11"/>
  <c r="D9" i="11" l="1"/>
</calcChain>
</file>

<file path=xl/comments1.xml><?xml version="1.0" encoding="utf-8"?>
<comments xmlns="http://schemas.openxmlformats.org/spreadsheetml/2006/main">
  <authors>
    <author>kunal9415</author>
  </authors>
  <commentList>
    <comment ref="C5" authorId="0" shapeId="0">
      <text>
        <r>
          <rPr>
            <b/>
            <sz val="8"/>
            <color indexed="81"/>
            <rFont val="Tahoma"/>
            <family val="2"/>
          </rPr>
          <t>kunal9415:</t>
        </r>
        <r>
          <rPr>
            <sz val="8"/>
            <color indexed="81"/>
            <rFont val="Tahoma"/>
            <family val="2"/>
          </rPr>
          <t xml:space="preserve">
Only MLTD Restructuring cost</t>
        </r>
      </text>
    </comment>
    <comment ref="C7" authorId="0" shapeId="0">
      <text>
        <r>
          <rPr>
            <b/>
            <sz val="8"/>
            <color indexed="81"/>
            <rFont val="Tahoma"/>
            <family val="2"/>
          </rPr>
          <t>kunal9415:</t>
        </r>
        <r>
          <rPr>
            <sz val="8"/>
            <color indexed="81"/>
            <rFont val="Tahoma"/>
            <family val="2"/>
          </rPr>
          <t xml:space="preserve">
Rs. 43,946,400 Profit from sale of MCAN reduced and 59,952,153 profit from sale of MSC </t>
        </r>
      </text>
    </comment>
  </commentList>
</comments>
</file>

<file path=xl/sharedStrings.xml><?xml version="1.0" encoding="utf-8"?>
<sst xmlns="http://schemas.openxmlformats.org/spreadsheetml/2006/main" count="441" uniqueCount="167">
  <si>
    <t>Particulars</t>
  </si>
  <si>
    <t>(Unaudited)</t>
  </si>
  <si>
    <t>UK operations</t>
  </si>
  <si>
    <t xml:space="preserve">Total </t>
  </si>
  <si>
    <t>MASTEK LIMITED</t>
  </si>
  <si>
    <t>Others</t>
  </si>
  <si>
    <t>Depreciation</t>
  </si>
  <si>
    <t>Quarter  ended</t>
  </si>
  <si>
    <t>Year ended</t>
  </si>
  <si>
    <t>Registered Office : 804/805, President House, Opp.C.N.Vidyalaya</t>
  </si>
  <si>
    <t>Near Ambawadi Circle, Ahmedabad-380 006</t>
  </si>
  <si>
    <t>Notes :</t>
  </si>
  <si>
    <t>Unallocable / corporate</t>
  </si>
  <si>
    <t>(Rs in Lakhs)</t>
  </si>
  <si>
    <t>MLTD</t>
  </si>
  <si>
    <t>North America operations</t>
  </si>
  <si>
    <t>SUDHAKAR RAM</t>
  </si>
  <si>
    <t xml:space="preserve"> - Total</t>
  </si>
  <si>
    <t xml:space="preserve">           un-allocable income</t>
  </si>
  <si>
    <t>Total expenses</t>
  </si>
  <si>
    <t>Less : i. Finance costs</t>
  </si>
  <si>
    <t>(a) Employee benefits expense</t>
  </si>
  <si>
    <t>1</t>
  </si>
  <si>
    <t>Expenses</t>
  </si>
  <si>
    <t>2</t>
  </si>
  <si>
    <t>3</t>
  </si>
  <si>
    <t>4</t>
  </si>
  <si>
    <t>5</t>
  </si>
  <si>
    <t>6</t>
  </si>
  <si>
    <t>7</t>
  </si>
  <si>
    <t>8</t>
  </si>
  <si>
    <t>9</t>
  </si>
  <si>
    <t>Tax expense</t>
  </si>
  <si>
    <t>14</t>
  </si>
  <si>
    <t>Share of profit / (loss) of associates</t>
  </si>
  <si>
    <t>Minority interest</t>
  </si>
  <si>
    <t>Paid-up equity share capital ( Face value Rs. 5/- per share )</t>
  </si>
  <si>
    <t>(a) Basic - Rs</t>
  </si>
  <si>
    <t>(b) Diluted - Rs</t>
  </si>
  <si>
    <t>(of Rs 5/- each) (not annualised) :</t>
  </si>
  <si>
    <t>Income from operations (net)</t>
  </si>
  <si>
    <t xml:space="preserve"> - Income tax - current</t>
  </si>
  <si>
    <t xml:space="preserve"> - Income tax - prior periods</t>
  </si>
  <si>
    <t>1.</t>
  </si>
  <si>
    <t>3.</t>
  </si>
  <si>
    <t>4.</t>
  </si>
  <si>
    <t>2.</t>
  </si>
  <si>
    <t xml:space="preserve">Segment Revenue </t>
  </si>
  <si>
    <t>Capital employed</t>
  </si>
  <si>
    <t>Segment Results profit  before tax and interest</t>
  </si>
  <si>
    <t>Segment Results profit before tax and interest</t>
  </si>
  <si>
    <t xml:space="preserve">          ii. Other un-allocable expenditure net of</t>
  </si>
  <si>
    <t xml:space="preserve">Place : Mumbai, India </t>
  </si>
  <si>
    <t>5.</t>
  </si>
  <si>
    <t>6.</t>
  </si>
  <si>
    <t>CIN No. L74140GJ1982PLC005215</t>
  </si>
  <si>
    <t>Employee benefit expense</t>
  </si>
  <si>
    <t>Other expenses</t>
  </si>
  <si>
    <t>Other Income</t>
  </si>
  <si>
    <t>Exceptional items - net</t>
  </si>
  <si>
    <t>GROUP</t>
  </si>
  <si>
    <t>Group</t>
  </si>
  <si>
    <t>Exchange</t>
  </si>
  <si>
    <t>YTD Q3</t>
  </si>
  <si>
    <t>( Rs. In lakhs )</t>
  </si>
  <si>
    <t>Dec 15</t>
  </si>
  <si>
    <t>Sep 15</t>
  </si>
  <si>
    <t>Jun 15</t>
  </si>
  <si>
    <t>Profit  from ordinary activities after finance costs but before exceptional Items</t>
  </si>
  <si>
    <t>Profit  from ordinary activities before tax</t>
  </si>
  <si>
    <t>Exceptional items comprise the following:</t>
  </si>
  <si>
    <t>Profit from ordinary activities before tax</t>
  </si>
  <si>
    <t>Net foreign exchange (gain) / loss</t>
  </si>
  <si>
    <t xml:space="preserve">Net realised foreign exchange (gain) / loss arising from 
hedging accounted under Income from Operations 
</t>
  </si>
  <si>
    <t>Mar 31,</t>
  </si>
  <si>
    <t>Shared Service Cost</t>
  </si>
  <si>
    <t>Salary &amp; Wages</t>
  </si>
  <si>
    <t>Other Expenses</t>
  </si>
  <si>
    <t>Travel</t>
  </si>
  <si>
    <t>Hardware &amp; Software Cost</t>
  </si>
  <si>
    <t xml:space="preserve"> - Deferred tax charge</t>
  </si>
  <si>
    <t>Sonata S/w</t>
  </si>
  <si>
    <t>H/w Usage Charges</t>
  </si>
  <si>
    <t>Shared Services</t>
  </si>
  <si>
    <t>TIS shared Services</t>
  </si>
  <si>
    <t>From June final QTR</t>
  </si>
  <si>
    <t>YTD Sep16</t>
  </si>
  <si>
    <t>Guest House Charges</t>
  </si>
  <si>
    <t>7.</t>
  </si>
  <si>
    <t>Previous period's / year's figures have been regrouped or reclassified wherever  necessary.</t>
  </si>
  <si>
    <t xml:space="preserve">Exceptional items - gain / (loss), net </t>
  </si>
  <si>
    <t xml:space="preserve">Exceptional items -gain /  (loss), net </t>
  </si>
  <si>
    <t>Segment Assets</t>
  </si>
  <si>
    <t>Total Segment Assets</t>
  </si>
  <si>
    <t>Segment Liabilities</t>
  </si>
  <si>
    <t>Total Segment Liabilities</t>
  </si>
  <si>
    <t xml:space="preserve"> Vice Chairman &amp; Managing Director</t>
  </si>
  <si>
    <t>Total Revenue</t>
  </si>
  <si>
    <t>Revenue</t>
  </si>
  <si>
    <t xml:space="preserve">       (a) Revenue from operations</t>
  </si>
  <si>
    <t xml:space="preserve">       (b) Other income</t>
  </si>
  <si>
    <t>(b) Finance Cost</t>
  </si>
  <si>
    <t>(c) Depreciation and amortisation expenses</t>
  </si>
  <si>
    <t>(d) Other expenses</t>
  </si>
  <si>
    <t>Profit / (loss) before exceptional item and tax ( 1 - 2 )</t>
  </si>
  <si>
    <t>North America</t>
  </si>
  <si>
    <t>Profit before exceptional item and tax ( 1 - 2 )</t>
  </si>
  <si>
    <t>10</t>
  </si>
  <si>
    <t>11</t>
  </si>
  <si>
    <t>12</t>
  </si>
  <si>
    <t>13</t>
  </si>
  <si>
    <t xml:space="preserve"> </t>
  </si>
  <si>
    <t>Statement of Consolidated Unaudited Results for the Quarter ended June 30, 2017</t>
  </si>
  <si>
    <t>Other Comprehensive Income/(Loss) net of tax</t>
  </si>
  <si>
    <t>June 30,</t>
  </si>
  <si>
    <t>The above results were reviewed by the Audit Committee on July 19, 2017 and were thereafter approved by the Board at its meeting held on July 19, 2017.</t>
  </si>
  <si>
    <t>Net Profit as per Previous GAAP</t>
  </si>
  <si>
    <t>Net profit for the period as per IND AS</t>
  </si>
  <si>
    <t>Profit Reconciliation</t>
  </si>
  <si>
    <t>Adjustment to Opening Balance Sheet</t>
  </si>
  <si>
    <t>Deferred Tax</t>
  </si>
  <si>
    <t>ESOPS</t>
  </si>
  <si>
    <t>Excess of contingent consideration accrual then payout</t>
  </si>
  <si>
    <t>Gratuity to OCI</t>
  </si>
  <si>
    <t>Date  : July 19, 2017</t>
  </si>
  <si>
    <t>Statement of Standalone Unaudited Results for the Quarter ended June 30, 2017</t>
  </si>
  <si>
    <t>Statement of Consolidated Unaudited Segmental Information for the Quarter ended June 30, 2017</t>
  </si>
  <si>
    <t>Statement of Standalone Unaudited Segmental Information for the Quarter ended June 30, 2017</t>
  </si>
  <si>
    <t>Total Comprehensive Income net of tax (7 + 8)</t>
  </si>
  <si>
    <t>Profit / (loss) before tax ( 3 + 4 )</t>
  </si>
  <si>
    <t>Earnings per share</t>
  </si>
  <si>
    <t>Share base payments cost recognised based on fair value method</t>
  </si>
  <si>
    <t>Acturial gain / (loss) charged through Other Comprehensive Income</t>
  </si>
  <si>
    <t>Income from financial guarantee contracts</t>
  </si>
  <si>
    <t xml:space="preserve">The Company has accounted net foreign exchange gain under "Other income" and net foreign exchange loss under "Other Expenses" as applicable. 'Revenue from operations' includes net realised foreign exchange loss / (gain) arising from currency hedges relating to certain firm commitments and forecasted sales transactions. The table below shows the impact of the net foreign exchange (gain) / loss on the Company's results in each of the periods presented:  </t>
  </si>
  <si>
    <t>Net Profit for the period ( 5 - 6 )</t>
  </si>
  <si>
    <t>Multiple element accounting under IND AS</t>
  </si>
  <si>
    <t>Profit before tax ( 3 + 4 )</t>
  </si>
  <si>
    <t xml:space="preserve">The Group has accounted net foreign exchange gain under "Other income" and net foreign exchange loss under "Other Expenses", . Further, 'Revenue from operations' includes net realised foreign exchange loss / (gain) arising from currency hedges relating to certain firm commitments and forecasted sales transactions. The table below shows the impact of the net foreign exchange (gain) / loss on the Group's results in each of the periods presented:  </t>
  </si>
  <si>
    <t>Employee Benefit Expenses</t>
  </si>
  <si>
    <t>Fair valuation of current investment</t>
  </si>
  <si>
    <t>Exchange loss on receivable from Subsidiary</t>
  </si>
  <si>
    <t>Other Comprehensive Income</t>
  </si>
  <si>
    <t>Total Comprehensive Income</t>
  </si>
  <si>
    <t>Impact of Deferred Tax on above adjustments</t>
  </si>
  <si>
    <t>Other Comprehensive (Loss) / Income net of tax</t>
  </si>
  <si>
    <t>8.</t>
  </si>
  <si>
    <t>(Reviewed)</t>
  </si>
  <si>
    <t>Revenue recognition - multiple element accounting</t>
  </si>
  <si>
    <t>Business Combination</t>
  </si>
  <si>
    <t>Notes</t>
  </si>
  <si>
    <t>i</t>
  </si>
  <si>
    <r>
      <rPr>
        <b/>
        <u/>
        <sz val="10"/>
        <rFont val="MS Sans Serif"/>
      </rPr>
      <t>Notes on Segment Information</t>
    </r>
    <r>
      <rPr>
        <b/>
        <sz val="10"/>
        <rFont val="MS Sans Serif"/>
      </rPr>
      <t xml:space="preserve"> :
Based on the "management approach" as defined in Ind AS 108 - Operating Segments, the Chief Operating Decision Maker (CODM) evaluates the Company's performance and allocates resources based on analysis of various performance indicators by geographical region.
As the assets and liabilities are used interchangeably between segments, segregation of assets and liabilities has been done to the extent possible.
</t>
    </r>
  </si>
  <si>
    <r>
      <t xml:space="preserve">Notes on Segment Information </t>
    </r>
    <r>
      <rPr>
        <b/>
        <i/>
        <u/>
        <sz val="10"/>
        <rFont val="MS Sans Serif"/>
      </rPr>
      <t>:</t>
    </r>
    <r>
      <rPr>
        <b/>
        <sz val="10"/>
        <rFont val="MS Sans Serif"/>
      </rPr>
      <t xml:space="preserve">
Based on the "management approach" as defined in Ind AS 108 - Operating Segments, the Chief Operating Decision Maker (CODM) evaluates the Company's performance and allocates resources based on analysis of various performance indicators by geographical region.
As the assets and liabilities are used interchangeably between segments, segregation of assets and liabilities has been done to the extent possible.</t>
    </r>
  </si>
  <si>
    <t>Fair value of investment designated at FVTPL</t>
  </si>
  <si>
    <t>Explanations for reconciliation of profit</t>
  </si>
  <si>
    <t>Net Profit from ordinary activities after tax ( 5 - 6 )</t>
  </si>
  <si>
    <t>Net Profit  after taxes, minority interest and share of profit of associates (7 -8 - 9)</t>
  </si>
  <si>
    <t>Total Comprehensive Income/(Loss) net of tax (10 + 11)</t>
  </si>
  <si>
    <t>Other Comprehensive Income includes Employee Benefit Expense (Acturial Gains &amp; Losses), Fair value of Equity and other non current investment, Fair value of Cash Flow Hedge and Foreign Currency Translation Reserve.</t>
  </si>
  <si>
    <r>
      <t xml:space="preserve">i. Business combination: </t>
    </r>
    <r>
      <rPr>
        <sz val="10"/>
        <rFont val="MS Sans Serif"/>
      </rPr>
      <t xml:space="preserve">
a) Under Ind AS, the acquiree’s identifiable assets, liabilities and contingent liabilities that meet the condition for recognition are recognised at their fair values at the acquisition date. This has resulted in the recognition of intangible assets and consequent amortisation of such intangibles in the statement of profit and loss. 
b) Under IND AS, fair value of contingent consideration is estimated on the date of acquisition and liability is created with a corresponding adjustment to Goodwill. At each Balance Sheet date, contingent consideration is fair valued and any movement, not qualifying as a measurement period adjustment, is recognised through Profit &amp; Loss account.</t>
    </r>
  </si>
  <si>
    <t>Other Comprehensive Income includes Employee Benefit Expense (Acturial Gains &amp; Losses), Fair value of Non-current Investments in Debt Mutual Fund and Fair value of Cash Flow Hedge.</t>
  </si>
  <si>
    <t xml:space="preserve">The financial results for the quarter ended March 31, 2017 and year ended March 31, 2017 have been prepared under IND AS. It has not been audited or reviewed and has been presented based on the information compiled by the management after making the necessary adjustments to give a true and fair view of the results in accordance with Indian Accounting Standards (Ind AS) notified under section 133 of the Companies Act 2013. 
</t>
  </si>
  <si>
    <t xml:space="preserve">The Company has transitioned to Indian Accounting Standard (IND AS) with effect from April 1, 2017. Accordingly, the impact of transition has been provided in the opening reserves as at 1st April, 2016 and figures for the quarter and year ended March 31, 2017 and quarter ended June 30, 2016 have been restated accordingly. Financial results for all the periods presented have been prepared in accordance with the recognition and measurement principles of IND AS 34, Interim Financial Reporting.  
The principal adjustments made by the Company in restating its previously reported (referred as "Previous GAAP") Statement of Profit and Loss for the quarter and year ended March 31, 2017 and quarter ended June 30, 2016 are as mentioned below: 
</t>
  </si>
  <si>
    <t>The Shareholders have approved the final dividend @ Rs. 2.50 per share (50% of face value) at the Annual General Meeting held on June 22, 2017.</t>
  </si>
  <si>
    <r>
      <t xml:space="preserve">Exceptional items comprise the following:
</t>
    </r>
    <r>
      <rPr>
        <b/>
        <u/>
        <sz val="10"/>
        <rFont val="MS Sans Serif"/>
        <family val="2"/>
      </rPr>
      <t>During the current quarter</t>
    </r>
    <r>
      <rPr>
        <b/>
        <sz val="10"/>
        <rFont val="MS Sans Serif"/>
        <family val="2"/>
      </rPr>
      <t xml:space="preserve">
    NIL
</t>
    </r>
    <r>
      <rPr>
        <b/>
        <u/>
        <sz val="10"/>
        <rFont val="MS Sans Serif"/>
        <family val="2"/>
      </rPr>
      <t xml:space="preserve">During the previous quarter </t>
    </r>
    <r>
      <rPr>
        <b/>
        <sz val="10"/>
        <rFont val="MS Sans Serif"/>
        <family val="2"/>
      </rPr>
      <t xml:space="preserve">
   Other expenses of Rs 340 Lakhs is provided for stamp duty relating to demerger of the Insurance Products and Services business.
</t>
    </r>
    <r>
      <rPr>
        <b/>
        <u/>
        <sz val="10"/>
        <rFont val="MS Sans Serif"/>
        <family val="2"/>
      </rPr>
      <t>During the Corresponding quarter of previous year</t>
    </r>
    <r>
      <rPr>
        <b/>
        <sz val="10"/>
        <rFont val="MS Sans Serif"/>
        <family val="2"/>
      </rPr>
      <t xml:space="preserve">
    NIL</t>
    </r>
  </si>
  <si>
    <r>
      <rPr>
        <b/>
        <u/>
        <sz val="10"/>
        <rFont val="MS Sans Serif"/>
        <family val="2"/>
      </rPr>
      <t xml:space="preserve">During the current quarter
</t>
    </r>
    <r>
      <rPr>
        <b/>
        <sz val="10"/>
        <rFont val="MS Sans Serif"/>
      </rPr>
      <t>Nil</t>
    </r>
    <r>
      <rPr>
        <b/>
        <sz val="10"/>
        <rFont val="MS Sans Serif"/>
        <family val="2"/>
      </rPr>
      <t xml:space="preserve">     
</t>
    </r>
    <r>
      <rPr>
        <b/>
        <u/>
        <sz val="10"/>
        <rFont val="MS Sans Serif"/>
        <family val="2"/>
      </rPr>
      <t xml:space="preserve">During the previous quarter </t>
    </r>
    <r>
      <rPr>
        <b/>
        <sz val="10"/>
        <rFont val="MS Sans Serif"/>
        <family val="2"/>
      </rPr>
      <t xml:space="preserve">
Other expenses of Rs 340 Lakhs is provided for stamp duty relating to demerger of the Insurance Products and Services business.
</t>
    </r>
    <r>
      <rPr>
        <b/>
        <u/>
        <sz val="10"/>
        <rFont val="MS Sans Serif"/>
        <family val="2"/>
      </rPr>
      <t>During the Corresponding quarter of previous year</t>
    </r>
    <r>
      <rPr>
        <b/>
        <sz val="10"/>
        <rFont val="MS Sans Serif"/>
        <family val="2"/>
      </rPr>
      <t xml:space="preserve">
Nil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</si>
</sst>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6" x14ac:knownFonts="1">
    <font>
      <sz val="10"/>
      <name val="Courier"/>
    </font>
    <font>
      <sz val="10"/>
      <name val="Arial"/>
      <family val="2"/>
    </font>
    <font>
      <sz val="10"/>
      <name val="Courier"/>
      <family val="3"/>
    </font>
    <font>
      <b/>
      <sz val="10"/>
      <name val="MS Sans Serif"/>
      <family val="2"/>
    </font>
    <font>
      <sz val="10"/>
      <name val="MS Sans Serif"/>
      <family val="2"/>
    </font>
    <font>
      <b/>
      <u/>
      <sz val="10"/>
      <name val="MS Sans Serif"/>
      <family val="2"/>
    </font>
    <font>
      <sz val="8"/>
      <color indexed="81"/>
      <name val="Tahoma"/>
      <family val="2"/>
    </font>
    <font>
      <b/>
      <sz val="8"/>
      <color indexed="81"/>
      <name val="Tahoma"/>
      <family val="2"/>
    </font>
    <font>
      <b/>
      <sz val="12"/>
      <name val="MS Sans Serif"/>
      <family val="2"/>
    </font>
    <font>
      <sz val="12"/>
      <name val="MS Sans Serif"/>
      <family val="2"/>
    </font>
    <font>
      <sz val="11"/>
      <name val="Times New Roman"/>
      <family val="1"/>
    </font>
    <font>
      <b/>
      <sz val="10"/>
      <name val="Courier"/>
      <family val="3"/>
    </font>
    <font>
      <sz val="10"/>
      <name val="MS Sans Serif"/>
    </font>
    <font>
      <b/>
      <sz val="10"/>
      <name val="MS Sans Serif"/>
    </font>
    <font>
      <b/>
      <u/>
      <sz val="10"/>
      <name val="MS Sans Serif"/>
    </font>
    <font>
      <b/>
      <i/>
      <u/>
      <sz val="10"/>
      <name val="MS Sans Serif"/>
    </font>
  </fonts>
  <fills count="2">
    <fill>
      <patternFill patternType="none"/>
    </fill>
    <fill>
      <patternFill patternType="gray125"/>
    </fill>
  </fills>
  <borders count="33">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2" fillId="0" borderId="0"/>
  </cellStyleXfs>
  <cellXfs count="250">
    <xf numFmtId="0" fontId="0" fillId="0" borderId="0" xfId="0"/>
    <xf numFmtId="1" fontId="3" fillId="0" borderId="0" xfId="2" applyNumberFormat="1" applyFont="1" applyFill="1" applyBorder="1" applyAlignment="1" applyProtection="1">
      <alignment horizontal="left"/>
    </xf>
    <xf numFmtId="164" fontId="3" fillId="0" borderId="0" xfId="1" applyNumberFormat="1" applyFont="1" applyFill="1" applyBorder="1"/>
    <xf numFmtId="164" fontId="3" fillId="0" borderId="0" xfId="1" applyNumberFormat="1" applyFont="1" applyFill="1"/>
    <xf numFmtId="164" fontId="3" fillId="0" borderId="2" xfId="1" applyNumberFormat="1" applyFont="1" applyFill="1" applyBorder="1"/>
    <xf numFmtId="164" fontId="3" fillId="0" borderId="7" xfId="1" applyNumberFormat="1" applyFont="1" applyFill="1" applyBorder="1"/>
    <xf numFmtId="164" fontId="3" fillId="0" borderId="4" xfId="1" applyNumberFormat="1" applyFont="1" applyFill="1" applyBorder="1"/>
    <xf numFmtId="164" fontId="3" fillId="0" borderId="1" xfId="1" applyNumberFormat="1" applyFont="1" applyFill="1" applyBorder="1" applyAlignment="1" applyProtection="1">
      <alignment horizontal="left"/>
    </xf>
    <xf numFmtId="164" fontId="3" fillId="0" borderId="1" xfId="1" applyNumberFormat="1" applyFont="1" applyFill="1" applyBorder="1"/>
    <xf numFmtId="164" fontId="3" fillId="0" borderId="0" xfId="1" applyNumberFormat="1" applyFont="1" applyFill="1" applyBorder="1" applyAlignment="1" applyProtection="1">
      <alignment horizontal="left"/>
    </xf>
    <xf numFmtId="164" fontId="8" fillId="0" borderId="0" xfId="1" applyNumberFormat="1" applyFont="1" applyFill="1" applyBorder="1"/>
    <xf numFmtId="1" fontId="3" fillId="0" borderId="0" xfId="0" applyNumberFormat="1" applyFont="1" applyFill="1" applyBorder="1"/>
    <xf numFmtId="164" fontId="4" fillId="0" borderId="0" xfId="1" applyNumberFormat="1" applyFont="1" applyFill="1" applyBorder="1"/>
    <xf numFmtId="164" fontId="3" fillId="0" borderId="9" xfId="1" applyNumberFormat="1" applyFont="1" applyFill="1" applyBorder="1" applyAlignment="1" applyProtection="1">
      <alignment horizontal="center"/>
    </xf>
    <xf numFmtId="164" fontId="3" fillId="0" borderId="9" xfId="1" quotePrefix="1" applyNumberFormat="1" applyFont="1" applyFill="1" applyBorder="1" applyAlignment="1" applyProtection="1">
      <alignment horizontal="center"/>
    </xf>
    <xf numFmtId="164" fontId="3" fillId="0" borderId="11" xfId="1" applyNumberFormat="1" applyFont="1" applyFill="1" applyBorder="1" applyAlignment="1" applyProtection="1">
      <alignment horizontal="center"/>
    </xf>
    <xf numFmtId="164" fontId="3" fillId="0" borderId="9" xfId="1" applyNumberFormat="1" applyFont="1" applyFill="1" applyBorder="1" applyAlignment="1">
      <alignment vertical="top"/>
    </xf>
    <xf numFmtId="1" fontId="3" fillId="0" borderId="9" xfId="1" quotePrefix="1" applyNumberFormat="1" applyFont="1" applyFill="1" applyBorder="1" applyAlignment="1" applyProtection="1">
      <alignment horizontal="center"/>
    </xf>
    <xf numFmtId="164" fontId="9" fillId="0" borderId="0" xfId="1" applyNumberFormat="1" applyFont="1" applyFill="1" applyBorder="1"/>
    <xf numFmtId="164" fontId="3" fillId="0" borderId="9" xfId="1" applyNumberFormat="1" applyFont="1" applyFill="1" applyBorder="1" applyAlignment="1" applyProtection="1">
      <alignment horizontal="left" vertical="top"/>
    </xf>
    <xf numFmtId="164" fontId="3" fillId="0" borderId="10" xfId="1" applyNumberFormat="1" applyFont="1" applyFill="1" applyBorder="1" applyAlignment="1" applyProtection="1">
      <alignment horizontal="left" vertical="top"/>
    </xf>
    <xf numFmtId="164" fontId="3" fillId="0" borderId="1" xfId="1" applyNumberFormat="1" applyFont="1" applyFill="1" applyBorder="1" applyAlignment="1" applyProtection="1">
      <alignment horizontal="left" vertical="top"/>
    </xf>
    <xf numFmtId="164" fontId="3" fillId="0" borderId="9" xfId="1" applyNumberFormat="1" applyFont="1" applyFill="1" applyBorder="1" applyAlignment="1" applyProtection="1">
      <alignment vertical="top"/>
    </xf>
    <xf numFmtId="164" fontId="3" fillId="0" borderId="9" xfId="1" applyNumberFormat="1" applyFont="1" applyFill="1" applyBorder="1" applyAlignment="1" applyProtection="1">
      <alignment horizontal="right" vertical="top"/>
    </xf>
    <xf numFmtId="164" fontId="3" fillId="0" borderId="0" xfId="1" applyNumberFormat="1" applyFont="1" applyFill="1" applyBorder="1" applyAlignment="1">
      <alignment vertical="top"/>
    </xf>
    <xf numFmtId="0" fontId="3" fillId="0" borderId="7" xfId="2" applyFont="1" applyFill="1" applyBorder="1" applyAlignment="1">
      <alignment horizontal="right" vertical="top"/>
    </xf>
    <xf numFmtId="164" fontId="3" fillId="0" borderId="0" xfId="1" applyNumberFormat="1" applyFont="1" applyFill="1" applyBorder="1" applyAlignment="1" applyProtection="1">
      <alignment horizontal="left" vertical="top"/>
    </xf>
    <xf numFmtId="43" fontId="3" fillId="0" borderId="9" xfId="1" applyNumberFormat="1" applyFont="1" applyFill="1" applyBorder="1" applyAlignment="1" applyProtection="1">
      <alignment horizontal="left" vertical="top"/>
    </xf>
    <xf numFmtId="1" fontId="3" fillId="0" borderId="0" xfId="0" quotePrefix="1" applyNumberFormat="1" applyFont="1" applyFill="1" applyBorder="1"/>
    <xf numFmtId="164" fontId="3" fillId="0" borderId="1" xfId="1" applyNumberFormat="1" applyFont="1" applyFill="1" applyBorder="1" applyAlignment="1" applyProtection="1">
      <alignment horizontal="left" vertical="top" indent="1"/>
    </xf>
    <xf numFmtId="164" fontId="3" fillId="0" borderId="12" xfId="1" applyNumberFormat="1" applyFont="1" applyFill="1" applyBorder="1" applyAlignment="1" applyProtection="1">
      <alignment horizontal="left" vertical="top"/>
    </xf>
    <xf numFmtId="164" fontId="3" fillId="0" borderId="13" xfId="1" applyNumberFormat="1" applyFont="1" applyFill="1" applyBorder="1" applyAlignment="1" applyProtection="1">
      <alignment horizontal="left" vertical="top" wrapText="1"/>
    </xf>
    <xf numFmtId="164" fontId="3" fillId="0" borderId="14" xfId="1" applyNumberFormat="1" applyFont="1" applyFill="1" applyBorder="1" applyAlignment="1" applyProtection="1">
      <alignment horizontal="left" vertical="top"/>
    </xf>
    <xf numFmtId="164" fontId="3" fillId="0" borderId="14" xfId="1" applyNumberFormat="1" applyFont="1" applyFill="1" applyBorder="1" applyAlignment="1" applyProtection="1">
      <alignment vertical="top"/>
    </xf>
    <xf numFmtId="164" fontId="3" fillId="0" borderId="13" xfId="1" applyNumberFormat="1" applyFont="1" applyFill="1" applyBorder="1" applyAlignment="1" applyProtection="1">
      <alignment horizontal="left" vertical="top"/>
    </xf>
    <xf numFmtId="164" fontId="3" fillId="0" borderId="9" xfId="1" applyNumberFormat="1" applyFont="1" applyFill="1" applyBorder="1" applyAlignment="1" applyProtection="1">
      <alignment horizontal="left"/>
    </xf>
    <xf numFmtId="164" fontId="3" fillId="0" borderId="0" xfId="1" applyNumberFormat="1" applyFont="1" applyFill="1" applyBorder="1" applyAlignment="1">
      <alignment horizontal="left"/>
    </xf>
    <xf numFmtId="164" fontId="3" fillId="0" borderId="10" xfId="1" applyNumberFormat="1" applyFont="1" applyFill="1" applyBorder="1" applyAlignment="1">
      <alignment horizontal="left"/>
    </xf>
    <xf numFmtId="164" fontId="3" fillId="0" borderId="9" xfId="1" applyNumberFormat="1" applyFont="1" applyFill="1" applyBorder="1" applyAlignment="1">
      <alignment horizontal="left"/>
    </xf>
    <xf numFmtId="164" fontId="3" fillId="0" borderId="8" xfId="1" applyNumberFormat="1" applyFont="1" applyFill="1" applyBorder="1" applyAlignment="1">
      <alignment horizontal="left"/>
    </xf>
    <xf numFmtId="164" fontId="3" fillId="0" borderId="0" xfId="1" applyNumberFormat="1" applyFont="1" applyFill="1" applyBorder="1" applyAlignment="1" applyProtection="1">
      <alignment horizontal="left" vertical="top" indent="1"/>
    </xf>
    <xf numFmtId="43" fontId="3" fillId="0" borderId="0" xfId="1" applyFont="1" applyFill="1" applyBorder="1" applyAlignment="1" applyProtection="1">
      <alignment horizontal="left" vertical="top"/>
    </xf>
    <xf numFmtId="164" fontId="8" fillId="0" borderId="0" xfId="1" applyNumberFormat="1" applyFont="1" applyFill="1" applyBorder="1" applyAlignment="1">
      <alignment horizontal="left"/>
    </xf>
    <xf numFmtId="1" fontId="3" fillId="0" borderId="12" xfId="1" quotePrefix="1" applyNumberFormat="1" applyFont="1" applyFill="1" applyBorder="1" applyAlignment="1" applyProtection="1">
      <alignment horizontal="center"/>
    </xf>
    <xf numFmtId="164" fontId="3" fillId="0" borderId="14" xfId="1" applyNumberFormat="1" applyFont="1" applyFill="1" applyBorder="1" applyAlignment="1" applyProtection="1">
      <alignment horizontal="center"/>
    </xf>
    <xf numFmtId="164" fontId="3" fillId="0" borderId="13" xfId="1" applyNumberFormat="1" applyFont="1" applyFill="1" applyBorder="1" applyAlignment="1" applyProtection="1">
      <alignment horizontal="left" vertical="top" indent="1"/>
    </xf>
    <xf numFmtId="1" fontId="3" fillId="0" borderId="10" xfId="0" applyNumberFormat="1" applyFont="1" applyFill="1" applyBorder="1"/>
    <xf numFmtId="1" fontId="3" fillId="0" borderId="9" xfId="0" applyNumberFormat="1" applyFont="1" applyFill="1" applyBorder="1"/>
    <xf numFmtId="1" fontId="3" fillId="0" borderId="8" xfId="0" applyNumberFormat="1" applyFont="1" applyFill="1" applyBorder="1"/>
    <xf numFmtId="164" fontId="3" fillId="0" borderId="8" xfId="1" quotePrefix="1" applyNumberFormat="1" applyFont="1" applyFill="1" applyBorder="1" applyAlignment="1" applyProtection="1">
      <alignment horizontal="center" wrapText="1"/>
    </xf>
    <xf numFmtId="164" fontId="3" fillId="0" borderId="0" xfId="1" applyNumberFormat="1" applyFont="1" applyFill="1" applyBorder="1" applyAlignment="1">
      <alignment vertical="top" wrapText="1"/>
    </xf>
    <xf numFmtId="1" fontId="3" fillId="0" borderId="2" xfId="0" applyNumberFormat="1" applyFont="1" applyFill="1" applyBorder="1" applyAlignment="1">
      <alignment vertical="center" wrapText="1"/>
    </xf>
    <xf numFmtId="43" fontId="0" fillId="0" borderId="0" xfId="1" applyFont="1"/>
    <xf numFmtId="43" fontId="0" fillId="0" borderId="0" xfId="0" applyNumberFormat="1"/>
    <xf numFmtId="4" fontId="0" fillId="0" borderId="0" xfId="0" applyNumberFormat="1"/>
    <xf numFmtId="164" fontId="3" fillId="0" borderId="11" xfId="1" applyNumberFormat="1" applyFont="1" applyFill="1" applyBorder="1" applyAlignment="1" applyProtection="1">
      <alignment horizontal="center" vertical="top"/>
    </xf>
    <xf numFmtId="164" fontId="3" fillId="0" borderId="8" xfId="1" quotePrefix="1" applyNumberFormat="1" applyFont="1" applyFill="1" applyBorder="1" applyAlignment="1" applyProtection="1">
      <alignment horizontal="center" vertical="top"/>
    </xf>
    <xf numFmtId="164" fontId="3" fillId="0" borderId="8" xfId="1" quotePrefix="1" applyNumberFormat="1" applyFont="1" applyFill="1" applyBorder="1" applyAlignment="1" applyProtection="1">
      <alignment horizontal="center" vertical="top" wrapText="1"/>
    </xf>
    <xf numFmtId="3" fontId="0" fillId="0" borderId="0" xfId="0" applyNumberFormat="1"/>
    <xf numFmtId="0" fontId="0" fillId="0" borderId="22" xfId="0" applyBorder="1"/>
    <xf numFmtId="0" fontId="0" fillId="0" borderId="22" xfId="0" quotePrefix="1" applyBorder="1"/>
    <xf numFmtId="164" fontId="0" fillId="0" borderId="22" xfId="1" applyNumberFormat="1" applyFont="1" applyBorder="1"/>
    <xf numFmtId="164" fontId="0" fillId="0" borderId="0" xfId="0" applyNumberFormat="1"/>
    <xf numFmtId="0" fontId="10" fillId="0" borderId="0" xfId="0" applyFont="1" applyFill="1" applyAlignment="1">
      <alignment wrapText="1"/>
    </xf>
    <xf numFmtId="0" fontId="10" fillId="0" borderId="0" xfId="0" applyFont="1" applyFill="1" applyAlignment="1">
      <alignment horizontal="justify"/>
    </xf>
    <xf numFmtId="17" fontId="0" fillId="0" borderId="22" xfId="0" quotePrefix="1" applyNumberFormat="1" applyBorder="1"/>
    <xf numFmtId="0" fontId="2" fillId="0" borderId="0" xfId="0" applyFont="1"/>
    <xf numFmtId="0" fontId="8" fillId="0" borderId="7" xfId="2" applyFont="1" applyFill="1" applyBorder="1" applyAlignment="1" applyProtection="1">
      <alignment horizontal="center"/>
    </xf>
    <xf numFmtId="0" fontId="3" fillId="0" borderId="0" xfId="0" applyFont="1" applyFill="1" applyBorder="1" applyAlignment="1">
      <alignment horizontal="left" vertical="top" wrapText="1"/>
    </xf>
    <xf numFmtId="1" fontId="3" fillId="0" borderId="0" xfId="0" applyNumberFormat="1" applyFont="1" applyFill="1" applyBorder="1" applyAlignment="1">
      <alignment vertical="top" wrapText="1"/>
    </xf>
    <xf numFmtId="43" fontId="11" fillId="0" borderId="0" xfId="0" applyNumberFormat="1" applyFont="1"/>
    <xf numFmtId="0" fontId="11" fillId="0" borderId="0" xfId="0" applyFont="1"/>
    <xf numFmtId="17" fontId="11" fillId="0" borderId="0" xfId="0" applyNumberFormat="1" applyFont="1"/>
    <xf numFmtId="43" fontId="3" fillId="0" borderId="9" xfId="1" applyFont="1" applyFill="1" applyBorder="1" applyAlignment="1" applyProtection="1">
      <alignment horizontal="left" vertical="top"/>
    </xf>
    <xf numFmtId="164" fontId="3" fillId="0" borderId="11" xfId="1" quotePrefix="1" applyNumberFormat="1" applyFont="1" applyFill="1" applyBorder="1" applyAlignment="1" applyProtection="1">
      <alignment horizontal="center" wrapText="1"/>
    </xf>
    <xf numFmtId="9" fontId="3" fillId="0" borderId="0" xfId="3" applyFont="1" applyFill="1" applyBorder="1"/>
    <xf numFmtId="164" fontId="3" fillId="0" borderId="2" xfId="1" applyNumberFormat="1" applyFont="1" applyFill="1" applyBorder="1" applyAlignment="1" applyProtection="1">
      <alignment horizontal="left" vertical="top" indent="1"/>
    </xf>
    <xf numFmtId="164" fontId="3" fillId="0" borderId="18" xfId="1" applyNumberFormat="1" applyFont="1" applyFill="1" applyBorder="1" applyAlignment="1" applyProtection="1">
      <alignment horizontal="left" vertical="top" wrapText="1"/>
    </xf>
    <xf numFmtId="164" fontId="3" fillId="0" borderId="17" xfId="1" applyNumberFormat="1" applyFont="1" applyFill="1" applyBorder="1" applyAlignment="1" applyProtection="1">
      <alignment horizontal="center"/>
    </xf>
    <xf numFmtId="164" fontId="3" fillId="0" borderId="17" xfId="1" applyNumberFormat="1" applyFont="1" applyFill="1" applyBorder="1" applyAlignment="1" applyProtection="1">
      <alignment horizontal="center" vertical="top"/>
    </xf>
    <xf numFmtId="0" fontId="8" fillId="0" borderId="0" xfId="2" applyFont="1" applyFill="1" applyAlignment="1" applyProtection="1">
      <alignment horizontal="center" vertical="top"/>
    </xf>
    <xf numFmtId="164" fontId="3" fillId="0" borderId="8" xfId="1" quotePrefix="1" applyNumberFormat="1" applyFont="1" applyFill="1" applyBorder="1" applyAlignment="1">
      <alignment horizontal="center" vertical="top"/>
    </xf>
    <xf numFmtId="164" fontId="8" fillId="0" borderId="0" xfId="2" applyNumberFormat="1" applyFont="1" applyFill="1" applyAlignment="1" applyProtection="1">
      <alignment horizontal="center" vertical="top"/>
    </xf>
    <xf numFmtId="0" fontId="3" fillId="0" borderId="0" xfId="0" applyFont="1" applyFill="1" applyBorder="1" applyAlignment="1">
      <alignment vertical="top" wrapText="1"/>
    </xf>
    <xf numFmtId="0" fontId="3" fillId="0" borderId="0" xfId="2" applyFont="1" applyFill="1" applyBorder="1" applyAlignment="1" applyProtection="1">
      <alignment horizontal="center"/>
    </xf>
    <xf numFmtId="164" fontId="8" fillId="0" borderId="7" xfId="1" applyNumberFormat="1" applyFont="1" applyFill="1" applyBorder="1" applyAlignment="1">
      <alignment horizontal="left"/>
    </xf>
    <xf numFmtId="164" fontId="8" fillId="0" borderId="7" xfId="2" applyNumberFormat="1" applyFont="1" applyFill="1" applyBorder="1" applyAlignment="1" applyProtection="1">
      <alignment horizontal="center"/>
    </xf>
    <xf numFmtId="0" fontId="3" fillId="0" borderId="7" xfId="2" applyFont="1" applyFill="1" applyBorder="1" applyAlignment="1" applyProtection="1">
      <alignment horizontal="center"/>
    </xf>
    <xf numFmtId="0" fontId="8" fillId="0" borderId="7" xfId="2" applyFont="1" applyFill="1" applyBorder="1" applyAlignment="1" applyProtection="1">
      <alignment horizontal="center" vertical="top"/>
    </xf>
    <xf numFmtId="164" fontId="3" fillId="0" borderId="27" xfId="1" applyNumberFormat="1" applyFont="1" applyFill="1" applyBorder="1" applyAlignment="1" applyProtection="1">
      <alignment horizontal="center"/>
    </xf>
    <xf numFmtId="164" fontId="3" fillId="0" borderId="0" xfId="1" applyNumberFormat="1" applyFont="1" applyFill="1" applyBorder="1" applyAlignment="1" applyProtection="1">
      <alignment horizontal="left" vertical="top" wrapText="1"/>
    </xf>
    <xf numFmtId="164" fontId="3" fillId="0" borderId="0" xfId="1" applyNumberFormat="1" applyFont="1" applyFill="1" applyBorder="1" applyAlignment="1" applyProtection="1">
      <alignment vertical="top"/>
    </xf>
    <xf numFmtId="164" fontId="3" fillId="0" borderId="19" xfId="1" applyNumberFormat="1" applyFont="1" applyFill="1" applyBorder="1" applyAlignment="1" applyProtection="1">
      <alignment horizontal="left" vertical="top" wrapText="1"/>
    </xf>
    <xf numFmtId="164" fontId="3" fillId="0" borderId="7" xfId="1" applyNumberFormat="1" applyFont="1" applyFill="1" applyBorder="1" applyAlignment="1" applyProtection="1">
      <alignment horizontal="left" vertical="top" wrapText="1"/>
    </xf>
    <xf numFmtId="164" fontId="3" fillId="0" borderId="8" xfId="1" applyNumberFormat="1" applyFont="1" applyFill="1" applyBorder="1" applyAlignment="1" applyProtection="1">
      <alignment vertical="top"/>
    </xf>
    <xf numFmtId="164" fontId="3" fillId="0" borderId="13" xfId="1" quotePrefix="1" applyNumberFormat="1" applyFont="1" applyFill="1" applyBorder="1" applyAlignment="1" applyProtection="1">
      <alignment horizontal="center"/>
    </xf>
    <xf numFmtId="164" fontId="3" fillId="0" borderId="14" xfId="1" quotePrefix="1" applyNumberFormat="1" applyFont="1" applyFill="1" applyBorder="1" applyAlignment="1" applyProtection="1">
      <alignment horizontal="center"/>
    </xf>
    <xf numFmtId="1" fontId="3" fillId="0" borderId="13" xfId="1" quotePrefix="1" applyNumberFormat="1" applyFont="1" applyFill="1" applyBorder="1" applyAlignment="1" applyProtection="1">
      <alignment horizontal="center"/>
    </xf>
    <xf numFmtId="1" fontId="3" fillId="0" borderId="14" xfId="1" quotePrefix="1" applyNumberFormat="1" applyFont="1" applyFill="1" applyBorder="1" applyAlignment="1" applyProtection="1">
      <alignment horizontal="center"/>
    </xf>
    <xf numFmtId="164" fontId="3" fillId="0" borderId="13" xfId="1" applyNumberFormat="1" applyFont="1" applyFill="1" applyBorder="1" applyAlignment="1" applyProtection="1">
      <alignment horizontal="center"/>
    </xf>
    <xf numFmtId="164" fontId="3" fillId="0" borderId="20" xfId="1" applyNumberFormat="1" applyFont="1" applyFill="1" applyBorder="1" applyAlignment="1" applyProtection="1">
      <alignment horizontal="center"/>
    </xf>
    <xf numFmtId="164" fontId="3" fillId="0" borderId="27" xfId="1" applyNumberFormat="1" applyFont="1" applyFill="1" applyBorder="1" applyAlignment="1">
      <alignment horizontal="center" vertical="top"/>
    </xf>
    <xf numFmtId="1" fontId="3" fillId="0" borderId="8" xfId="1" quotePrefix="1" applyNumberFormat="1" applyFont="1" applyFill="1" applyBorder="1" applyAlignment="1" applyProtection="1">
      <alignment horizontal="center"/>
    </xf>
    <xf numFmtId="164" fontId="3" fillId="0" borderId="26" xfId="1" applyNumberFormat="1" applyFont="1" applyFill="1" applyBorder="1" applyAlignment="1" applyProtection="1">
      <alignment horizontal="left" vertical="top"/>
    </xf>
    <xf numFmtId="164" fontId="3" fillId="0" borderId="26" xfId="1" applyNumberFormat="1" applyFont="1" applyFill="1" applyBorder="1" applyAlignment="1" applyProtection="1">
      <alignment horizontal="left" vertical="top" wrapText="1"/>
    </xf>
    <xf numFmtId="164" fontId="3" fillId="0" borderId="9" xfId="1" quotePrefix="1" applyNumberFormat="1" applyFont="1" applyFill="1" applyBorder="1" applyAlignment="1">
      <alignment horizontal="left" vertical="top"/>
    </xf>
    <xf numFmtId="164" fontId="3" fillId="0" borderId="23" xfId="1" applyNumberFormat="1" applyFont="1" applyFill="1" applyBorder="1" applyAlignment="1" applyProtection="1">
      <alignment horizontal="center"/>
    </xf>
    <xf numFmtId="164" fontId="3" fillId="0" borderId="8" xfId="1" quotePrefix="1" applyNumberFormat="1" applyFont="1" applyFill="1" applyBorder="1" applyAlignment="1">
      <alignment horizontal="center" vertical="top" wrapText="1"/>
    </xf>
    <xf numFmtId="43" fontId="3" fillId="0" borderId="9" xfId="1" applyNumberFormat="1" applyFont="1" applyFill="1" applyBorder="1" applyAlignment="1" applyProtection="1">
      <alignment horizontal="right" vertical="top"/>
    </xf>
    <xf numFmtId="43" fontId="3" fillId="0" borderId="8" xfId="1" applyFont="1" applyFill="1" applyBorder="1" applyAlignment="1" applyProtection="1">
      <alignment horizontal="left" vertical="top"/>
    </xf>
    <xf numFmtId="43" fontId="3" fillId="0" borderId="0" xfId="0" applyNumberFormat="1" applyFont="1" applyFill="1" applyBorder="1" applyAlignment="1">
      <alignment horizontal="left" vertical="top" wrapText="1"/>
    </xf>
    <xf numFmtId="164" fontId="3" fillId="0" borderId="2" xfId="1" quotePrefix="1" applyNumberFormat="1" applyFont="1" applyFill="1" applyBorder="1" applyAlignment="1" applyProtection="1">
      <alignment horizontal="center" wrapText="1"/>
    </xf>
    <xf numFmtId="164" fontId="3" fillId="0" borderId="15" xfId="1" applyNumberFormat="1" applyFont="1" applyFill="1" applyBorder="1" applyAlignment="1" applyProtection="1">
      <alignment horizontal="left" vertical="top"/>
    </xf>
    <xf numFmtId="164" fontId="3" fillId="0" borderId="16" xfId="1" applyNumberFormat="1" applyFont="1" applyFill="1" applyBorder="1" applyAlignment="1" applyProtection="1">
      <alignment horizontal="left" vertical="top"/>
    </xf>
    <xf numFmtId="164" fontId="3" fillId="0" borderId="11" xfId="1" applyNumberFormat="1" applyFont="1" applyFill="1" applyBorder="1" applyAlignment="1" applyProtection="1">
      <alignment vertical="top"/>
    </xf>
    <xf numFmtId="164" fontId="3" fillId="0" borderId="17" xfId="1" applyNumberFormat="1" applyFont="1" applyFill="1" applyBorder="1" applyAlignment="1" applyProtection="1">
      <alignment horizontal="left" vertical="top"/>
    </xf>
    <xf numFmtId="164" fontId="3" fillId="0" borderId="23" xfId="1" applyNumberFormat="1" applyFont="1" applyFill="1" applyBorder="1" applyAlignment="1" applyProtection="1">
      <alignment horizontal="center"/>
    </xf>
    <xf numFmtId="164" fontId="3" fillId="0" borderId="9" xfId="1" quotePrefix="1" applyNumberFormat="1" applyFont="1" applyFill="1" applyBorder="1" applyAlignment="1" applyProtection="1">
      <alignment horizontal="center" vertical="center"/>
    </xf>
    <xf numFmtId="1" fontId="3" fillId="0" borderId="8" xfId="1" quotePrefix="1" applyNumberFormat="1" applyFont="1" applyFill="1" applyBorder="1" applyAlignment="1" applyProtection="1">
      <alignment horizontal="center" vertical="center"/>
    </xf>
    <xf numFmtId="164" fontId="3" fillId="0" borderId="0" xfId="1" applyNumberFormat="1" applyFont="1" applyFill="1" applyBorder="1" applyAlignment="1">
      <alignment horizontal="center"/>
    </xf>
    <xf numFmtId="164" fontId="13" fillId="0" borderId="13" xfId="1" applyNumberFormat="1" applyFont="1" applyFill="1" applyBorder="1" applyAlignment="1">
      <alignment horizontal="center" vertical="center" wrapText="1"/>
    </xf>
    <xf numFmtId="164" fontId="13" fillId="0" borderId="14" xfId="1" applyNumberFormat="1" applyFont="1" applyFill="1" applyBorder="1" applyAlignment="1">
      <alignment horizontal="center" vertical="center" wrapText="1"/>
    </xf>
    <xf numFmtId="164" fontId="13" fillId="0" borderId="20" xfId="1" applyNumberFormat="1" applyFont="1" applyFill="1" applyBorder="1" applyAlignment="1">
      <alignment horizontal="center" vertical="center" wrapText="1"/>
    </xf>
    <xf numFmtId="164" fontId="12" fillId="0" borderId="13" xfId="1" applyNumberFormat="1" applyFont="1" applyFill="1" applyBorder="1" applyAlignment="1">
      <alignment horizontal="center" vertical="center" wrapText="1"/>
    </xf>
    <xf numFmtId="164" fontId="12" fillId="0" borderId="14" xfId="1" applyNumberFormat="1" applyFont="1" applyFill="1" applyBorder="1" applyAlignment="1">
      <alignment horizontal="center" vertical="center" wrapText="1"/>
    </xf>
    <xf numFmtId="164" fontId="12" fillId="0" borderId="20" xfId="1" applyNumberFormat="1" applyFont="1" applyFill="1" applyBorder="1" applyAlignment="1">
      <alignment horizontal="center" vertical="center" wrapText="1"/>
    </xf>
    <xf numFmtId="164" fontId="3" fillId="0" borderId="16" xfId="1" applyNumberFormat="1" applyFont="1" applyFill="1" applyBorder="1" applyAlignment="1">
      <alignment horizontal="center" vertical="center" wrapText="1"/>
    </xf>
    <xf numFmtId="164" fontId="3" fillId="0" borderId="11" xfId="1" applyNumberFormat="1" applyFont="1" applyFill="1" applyBorder="1" applyAlignment="1">
      <alignment horizontal="center" vertical="center" wrapText="1"/>
    </xf>
    <xf numFmtId="164" fontId="3" fillId="0" borderId="5" xfId="1" applyNumberFormat="1" applyFont="1" applyFill="1" applyBorder="1" applyAlignment="1">
      <alignment horizontal="center" vertical="center" wrapText="1"/>
    </xf>
    <xf numFmtId="164" fontId="3" fillId="0" borderId="0" xfId="1" applyNumberFormat="1" applyFont="1" applyFill="1" applyBorder="1" applyAlignment="1">
      <alignment horizontal="center" vertical="top"/>
    </xf>
    <xf numFmtId="164" fontId="3" fillId="0" borderId="7" xfId="1" applyNumberFormat="1" applyFont="1" applyFill="1" applyBorder="1" applyAlignment="1">
      <alignment horizontal="center" vertical="top"/>
    </xf>
    <xf numFmtId="164" fontId="3" fillId="0" borderId="10" xfId="1" applyNumberFormat="1" applyFont="1" applyFill="1" applyBorder="1" applyAlignment="1">
      <alignment horizontal="center"/>
    </xf>
    <xf numFmtId="164" fontId="3" fillId="0" borderId="9" xfId="1" applyNumberFormat="1" applyFont="1" applyFill="1" applyBorder="1" applyAlignment="1">
      <alignment horizontal="center"/>
    </xf>
    <xf numFmtId="164" fontId="3" fillId="0" borderId="8" xfId="1" applyNumberFormat="1" applyFont="1" applyFill="1" applyBorder="1" applyAlignment="1">
      <alignment horizontal="center"/>
    </xf>
    <xf numFmtId="164" fontId="3" fillId="0" borderId="10" xfId="1" quotePrefix="1" applyNumberFormat="1" applyFont="1" applyFill="1" applyBorder="1" applyAlignment="1" applyProtection="1">
      <alignment horizontal="center" vertical="top"/>
    </xf>
    <xf numFmtId="164" fontId="3" fillId="0" borderId="17" xfId="1" quotePrefix="1" applyNumberFormat="1" applyFont="1" applyFill="1" applyBorder="1" applyAlignment="1" applyProtection="1">
      <alignment horizontal="center" vertical="top"/>
    </xf>
    <xf numFmtId="164" fontId="3" fillId="0" borderId="9" xfId="1" applyNumberFormat="1" applyFont="1" applyFill="1" applyBorder="1" applyAlignment="1" applyProtection="1">
      <alignment horizontal="center" vertical="top"/>
    </xf>
    <xf numFmtId="164" fontId="3" fillId="0" borderId="9" xfId="1" quotePrefix="1" applyNumberFormat="1" applyFont="1" applyFill="1" applyBorder="1" applyAlignment="1" applyProtection="1">
      <alignment horizontal="center" vertical="top"/>
    </xf>
    <xf numFmtId="164" fontId="3" fillId="0" borderId="12" xfId="1" applyNumberFormat="1" applyFont="1" applyFill="1" applyBorder="1" applyAlignment="1" applyProtection="1">
      <alignment horizontal="center" vertical="top"/>
    </xf>
    <xf numFmtId="164" fontId="3" fillId="0" borderId="9" xfId="1" quotePrefix="1" applyNumberFormat="1" applyFont="1" applyFill="1" applyBorder="1" applyAlignment="1" applyProtection="1">
      <alignment horizontal="center" vertical="top" wrapText="1"/>
    </xf>
    <xf numFmtId="164" fontId="3" fillId="0" borderId="14" xfId="1" quotePrefix="1" applyNumberFormat="1" applyFont="1" applyFill="1" applyBorder="1" applyAlignment="1" applyProtection="1">
      <alignment horizontal="center" vertical="top"/>
    </xf>
    <xf numFmtId="164" fontId="3" fillId="0" borderId="14" xfId="1" quotePrefix="1" applyNumberFormat="1" applyFont="1" applyFill="1" applyBorder="1" applyAlignment="1" applyProtection="1">
      <alignment horizontal="center" vertical="top" wrapText="1"/>
    </xf>
    <xf numFmtId="164" fontId="3" fillId="0" borderId="0" xfId="1" quotePrefix="1" applyNumberFormat="1" applyFont="1" applyFill="1" applyBorder="1" applyAlignment="1" applyProtection="1">
      <alignment horizontal="center" vertical="top" wrapText="1"/>
    </xf>
    <xf numFmtId="164" fontId="3" fillId="0" borderId="18" xfId="1" quotePrefix="1" applyNumberFormat="1" applyFont="1" applyFill="1" applyBorder="1" applyAlignment="1">
      <alignment horizontal="center" vertical="top"/>
    </xf>
    <xf numFmtId="164" fontId="3" fillId="0" borderId="1" xfId="1" applyNumberFormat="1" applyFont="1" applyFill="1" applyBorder="1" applyAlignment="1">
      <alignment horizontal="center"/>
    </xf>
    <xf numFmtId="164" fontId="3" fillId="0" borderId="1" xfId="1" quotePrefix="1" applyNumberFormat="1" applyFont="1" applyFill="1" applyBorder="1" applyAlignment="1">
      <alignment horizontal="center" vertical="top"/>
    </xf>
    <xf numFmtId="164" fontId="3" fillId="0" borderId="2" xfId="1" applyNumberFormat="1" applyFont="1" applyFill="1" applyBorder="1" applyAlignment="1">
      <alignment horizontal="center"/>
    </xf>
    <xf numFmtId="164" fontId="8" fillId="0" borderId="0" xfId="1" applyNumberFormat="1" applyFont="1" applyFill="1" applyBorder="1" applyAlignment="1">
      <alignment horizontal="center"/>
    </xf>
    <xf numFmtId="164" fontId="3" fillId="0" borderId="9" xfId="1" quotePrefix="1" applyNumberFormat="1" applyFont="1" applyFill="1" applyBorder="1" applyAlignment="1">
      <alignment horizontal="center" vertical="top" wrapText="1"/>
    </xf>
    <xf numFmtId="164" fontId="3" fillId="0" borderId="12" xfId="1" applyNumberFormat="1" applyFont="1" applyFill="1" applyBorder="1" applyAlignment="1">
      <alignment horizontal="center"/>
    </xf>
    <xf numFmtId="164" fontId="3" fillId="0" borderId="9" xfId="1" quotePrefix="1" applyNumberFormat="1" applyFont="1" applyFill="1" applyBorder="1" applyAlignment="1">
      <alignment horizontal="center" vertical="top"/>
    </xf>
    <xf numFmtId="164" fontId="3" fillId="0" borderId="12" xfId="1" quotePrefix="1" applyNumberFormat="1" applyFont="1" applyFill="1" applyBorder="1" applyAlignment="1">
      <alignment horizontal="center" vertical="top"/>
    </xf>
    <xf numFmtId="43" fontId="3" fillId="0" borderId="8" xfId="1" applyNumberFormat="1" applyFont="1" applyFill="1" applyBorder="1" applyAlignment="1" applyProtection="1">
      <alignment horizontal="right" vertical="top"/>
    </xf>
    <xf numFmtId="43" fontId="3" fillId="0" borderId="8" xfId="1" applyNumberFormat="1" applyFont="1" applyFill="1" applyBorder="1" applyAlignment="1" applyProtection="1">
      <alignment horizontal="left" vertical="top"/>
    </xf>
    <xf numFmtId="164" fontId="12" fillId="0" borderId="26" xfId="1" applyNumberFormat="1" applyFont="1" applyFill="1" applyBorder="1" applyAlignment="1">
      <alignment horizontal="center" vertical="center" wrapText="1"/>
    </xf>
    <xf numFmtId="164" fontId="12" fillId="0" borderId="17" xfId="1" applyNumberFormat="1" applyFont="1" applyFill="1" applyBorder="1" applyAlignment="1">
      <alignment horizontal="center" vertical="center" wrapText="1"/>
    </xf>
    <xf numFmtId="164" fontId="12" fillId="0" borderId="29" xfId="1" applyNumberFormat="1" applyFont="1" applyFill="1" applyBorder="1" applyAlignment="1">
      <alignment horizontal="center" vertical="center" wrapText="1"/>
    </xf>
    <xf numFmtId="164" fontId="13" fillId="0" borderId="26" xfId="1" applyNumberFormat="1" applyFont="1" applyFill="1" applyBorder="1" applyAlignment="1">
      <alignment horizontal="center" vertical="center" wrapText="1"/>
    </xf>
    <xf numFmtId="164" fontId="13" fillId="0" borderId="17" xfId="1" applyNumberFormat="1" applyFont="1" applyFill="1" applyBorder="1" applyAlignment="1">
      <alignment horizontal="center" vertical="center" wrapText="1"/>
    </xf>
    <xf numFmtId="164" fontId="13" fillId="0" borderId="29" xfId="1" applyNumberFormat="1" applyFont="1" applyFill="1" applyBorder="1" applyAlignment="1">
      <alignment horizontal="center" vertical="center" wrapText="1"/>
    </xf>
    <xf numFmtId="0" fontId="3" fillId="0" borderId="0" xfId="0" applyFont="1" applyFill="1" applyBorder="1" applyAlignment="1">
      <alignment horizontal="left" vertical="top" wrapText="1"/>
    </xf>
    <xf numFmtId="164" fontId="3" fillId="0" borderId="0" xfId="1" applyNumberFormat="1" applyFont="1" applyFill="1" applyBorder="1" applyAlignment="1">
      <alignment horizontal="center" vertical="center" wrapText="1"/>
    </xf>
    <xf numFmtId="0" fontId="13" fillId="0" borderId="14" xfId="0" applyFont="1" applyFill="1" applyBorder="1" applyAlignment="1">
      <alignment horizontal="center" vertical="center" wrapText="1"/>
    </xf>
    <xf numFmtId="164" fontId="3" fillId="0" borderId="13" xfId="1" quotePrefix="1" applyNumberFormat="1" applyFont="1" applyFill="1" applyBorder="1" applyAlignment="1" applyProtection="1">
      <alignment horizontal="center" vertical="center"/>
    </xf>
    <xf numFmtId="164" fontId="3" fillId="0" borderId="14" xfId="1" quotePrefix="1" applyNumberFormat="1" applyFont="1" applyFill="1" applyBorder="1" applyAlignment="1" applyProtection="1">
      <alignment horizontal="center" vertical="center"/>
    </xf>
    <xf numFmtId="164" fontId="3" fillId="0" borderId="20" xfId="1" quotePrefix="1" applyNumberFormat="1" applyFont="1" applyFill="1" applyBorder="1" applyAlignment="1" applyProtection="1">
      <alignment horizontal="center" vertical="center"/>
    </xf>
    <xf numFmtId="1" fontId="3" fillId="0" borderId="13" xfId="1" quotePrefix="1" applyNumberFormat="1" applyFont="1" applyFill="1" applyBorder="1" applyAlignment="1" applyProtection="1">
      <alignment horizontal="center" vertical="center"/>
    </xf>
    <xf numFmtId="1" fontId="3" fillId="0" borderId="14" xfId="1" quotePrefix="1" applyNumberFormat="1" applyFont="1" applyFill="1" applyBorder="1" applyAlignment="1" applyProtection="1">
      <alignment horizontal="center" vertical="center"/>
    </xf>
    <xf numFmtId="1" fontId="3" fillId="0" borderId="20" xfId="1" quotePrefix="1" applyNumberFormat="1" applyFont="1" applyFill="1" applyBorder="1" applyAlignment="1" applyProtection="1">
      <alignment horizontal="center" vertical="center"/>
    </xf>
    <xf numFmtId="164" fontId="3" fillId="0" borderId="13" xfId="1" applyNumberFormat="1" applyFont="1" applyFill="1" applyBorder="1" applyAlignment="1" applyProtection="1">
      <alignment horizontal="center" vertical="center"/>
    </xf>
    <xf numFmtId="164" fontId="3" fillId="0" borderId="14" xfId="1" applyNumberFormat="1" applyFont="1" applyFill="1" applyBorder="1" applyAlignment="1" applyProtection="1">
      <alignment horizontal="center" vertical="center"/>
    </xf>
    <xf numFmtId="164" fontId="3" fillId="0" borderId="20" xfId="1" applyNumberFormat="1" applyFont="1" applyFill="1" applyBorder="1" applyAlignment="1" applyProtection="1">
      <alignment horizontal="center" vertical="center"/>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12" fillId="0" borderId="13" xfId="0" applyFont="1" applyFill="1" applyBorder="1" applyAlignment="1">
      <alignment vertical="center" wrapText="1"/>
    </xf>
    <xf numFmtId="0" fontId="12" fillId="0" borderId="14" xfId="0" applyFont="1" applyFill="1" applyBorder="1" applyAlignment="1">
      <alignment vertical="center" wrapText="1"/>
    </xf>
    <xf numFmtId="0" fontId="13" fillId="0" borderId="13" xfId="0" applyFont="1" applyFill="1" applyBorder="1" applyAlignment="1">
      <alignment vertical="center" wrapText="1"/>
    </xf>
    <xf numFmtId="0" fontId="13" fillId="0" borderId="14" xfId="0" applyFont="1" applyFill="1" applyBorder="1" applyAlignment="1">
      <alignment vertical="center" wrapText="1"/>
    </xf>
    <xf numFmtId="0" fontId="3" fillId="0" borderId="16" xfId="0" applyFont="1" applyFill="1" applyBorder="1" applyAlignment="1">
      <alignment vertical="center" wrapText="1"/>
    </xf>
    <xf numFmtId="0" fontId="3" fillId="0" borderId="11" xfId="0" applyFont="1" applyFill="1" applyBorder="1" applyAlignment="1">
      <alignment vertical="center" wrapText="1"/>
    </xf>
    <xf numFmtId="0" fontId="12" fillId="0" borderId="13" xfId="0" applyFont="1" applyFill="1" applyBorder="1" applyAlignment="1">
      <alignment horizontal="left" vertical="top" wrapText="1"/>
    </xf>
    <xf numFmtId="0" fontId="3" fillId="0" borderId="0" xfId="0" applyFont="1" applyFill="1" applyBorder="1" applyAlignment="1">
      <alignment horizontal="left" vertical="top" wrapText="1"/>
    </xf>
    <xf numFmtId="164" fontId="3" fillId="0" borderId="0" xfId="1" applyNumberFormat="1" applyFont="1" applyFill="1" applyBorder="1" applyAlignment="1">
      <alignment horizontal="center"/>
    </xf>
    <xf numFmtId="164" fontId="3" fillId="0" borderId="17" xfId="1" quotePrefix="1" applyNumberFormat="1" applyFont="1" applyFill="1" applyBorder="1" applyAlignment="1">
      <alignment horizontal="center" vertical="top" wrapText="1"/>
    </xf>
    <xf numFmtId="0" fontId="12" fillId="0" borderId="14" xfId="0" applyFont="1" applyFill="1" applyBorder="1" applyAlignment="1">
      <alignment horizontal="left" vertical="top" wrapText="1"/>
    </xf>
    <xf numFmtId="0" fontId="12" fillId="0" borderId="14" xfId="0" applyFont="1" applyFill="1" applyBorder="1" applyAlignment="1">
      <alignment vertical="top" wrapText="1"/>
    </xf>
    <xf numFmtId="164" fontId="3" fillId="0" borderId="0" xfId="1" applyNumberFormat="1" applyFont="1" applyFill="1" applyBorder="1" applyAlignment="1">
      <alignment horizontal="center"/>
    </xf>
    <xf numFmtId="0" fontId="3" fillId="0" borderId="0" xfId="0" applyFont="1" applyFill="1" applyBorder="1" applyAlignment="1">
      <alignment horizontal="left" vertical="top" wrapText="1"/>
    </xf>
    <xf numFmtId="1" fontId="3" fillId="0" borderId="0" xfId="0" applyNumberFormat="1" applyFont="1" applyFill="1" applyBorder="1" applyAlignment="1">
      <alignment horizontal="left" vertical="top" wrapText="1"/>
    </xf>
    <xf numFmtId="164" fontId="3" fillId="0" borderId="0" xfId="1" quotePrefix="1" applyNumberFormat="1" applyFont="1" applyFill="1" applyBorder="1" applyAlignment="1">
      <alignment horizontal="center" vertical="top"/>
    </xf>
    <xf numFmtId="164" fontId="8" fillId="0" borderId="0" xfId="1" applyNumberFormat="1" applyFont="1" applyFill="1" applyBorder="1" applyAlignment="1">
      <alignment horizontal="left" vertical="top"/>
    </xf>
    <xf numFmtId="164" fontId="3" fillId="0" borderId="0" xfId="1" quotePrefix="1" applyNumberFormat="1" applyFont="1" applyFill="1" applyBorder="1" applyAlignment="1">
      <alignment horizontal="center" vertical="top" wrapText="1"/>
    </xf>
    <xf numFmtId="1" fontId="3" fillId="0" borderId="0" xfId="0" applyNumberFormat="1" applyFont="1" applyFill="1" applyBorder="1" applyAlignment="1">
      <alignment vertical="center" wrapText="1"/>
    </xf>
    <xf numFmtId="0" fontId="3" fillId="0" borderId="7" xfId="2" applyFont="1" applyFill="1" applyBorder="1" applyAlignment="1" applyProtection="1">
      <alignment horizontal="center" vertical="top"/>
    </xf>
    <xf numFmtId="1" fontId="3" fillId="0" borderId="0" xfId="0" applyNumberFormat="1" applyFont="1" applyFill="1" applyBorder="1" applyAlignment="1">
      <alignment horizontal="left" vertical="top" wrapText="1"/>
    </xf>
    <xf numFmtId="0" fontId="3" fillId="0" borderId="16" xfId="0" applyFont="1" applyFill="1" applyBorder="1" applyAlignment="1">
      <alignment vertical="top" wrapText="1"/>
    </xf>
    <xf numFmtId="0" fontId="3" fillId="0" borderId="5" xfId="0" applyFont="1" applyFill="1" applyBorder="1" applyAlignment="1">
      <alignment vertical="top" wrapText="1"/>
    </xf>
    <xf numFmtId="0" fontId="12" fillId="0" borderId="13" xfId="0" applyFont="1" applyFill="1" applyBorder="1" applyAlignment="1">
      <alignment vertical="top" wrapText="1"/>
    </xf>
    <xf numFmtId="0" fontId="12" fillId="0" borderId="20" xfId="0" applyFont="1" applyFill="1" applyBorder="1" applyAlignment="1">
      <alignment vertical="top" wrapText="1"/>
    </xf>
    <xf numFmtId="0" fontId="12" fillId="0" borderId="13" xfId="0" applyFont="1" applyFill="1" applyBorder="1" applyAlignment="1">
      <alignment vertical="center" wrapText="1"/>
    </xf>
    <xf numFmtId="0" fontId="12" fillId="0" borderId="20" xfId="0" applyFont="1" applyFill="1" applyBorder="1" applyAlignment="1">
      <alignment vertical="center" wrapText="1"/>
    </xf>
    <xf numFmtId="0" fontId="8" fillId="0" borderId="0" xfId="2" applyFont="1" applyFill="1" applyAlignment="1" applyProtection="1">
      <alignment horizontal="center"/>
    </xf>
    <xf numFmtId="0" fontId="3" fillId="0" borderId="0" xfId="2" applyFont="1" applyFill="1" applyBorder="1" applyAlignment="1" applyProtection="1">
      <alignment horizontal="center"/>
    </xf>
    <xf numFmtId="0" fontId="8" fillId="0" borderId="0" xfId="2" applyFont="1" applyFill="1" applyBorder="1" applyAlignment="1" applyProtection="1">
      <alignment horizontal="center"/>
    </xf>
    <xf numFmtId="0" fontId="8" fillId="0" borderId="0" xfId="2" applyFont="1" applyFill="1" applyBorder="1" applyAlignment="1" applyProtection="1">
      <alignment horizontal="center" vertical="top"/>
    </xf>
    <xf numFmtId="164" fontId="3" fillId="0" borderId="23" xfId="1" applyNumberFormat="1" applyFont="1" applyFill="1" applyBorder="1" applyAlignment="1" applyProtection="1">
      <alignment horizontal="center"/>
    </xf>
    <xf numFmtId="0" fontId="2" fillId="0" borderId="24" xfId="0" applyFont="1" applyFill="1" applyBorder="1"/>
    <xf numFmtId="0" fontId="2" fillId="0" borderId="21" xfId="0" applyFont="1" applyFill="1" applyBorder="1"/>
    <xf numFmtId="0" fontId="8" fillId="0" borderId="0" xfId="2" applyFont="1" applyFill="1" applyAlignment="1" applyProtection="1">
      <alignment horizontal="center" vertical="top"/>
    </xf>
    <xf numFmtId="1" fontId="3" fillId="0" borderId="0" xfId="0" applyNumberFormat="1" applyFont="1" applyFill="1" applyBorder="1" applyAlignment="1">
      <alignment horizontal="left" vertical="top" wrapText="1"/>
    </xf>
    <xf numFmtId="164" fontId="3" fillId="0" borderId="23" xfId="1" applyNumberFormat="1" applyFont="1" applyFill="1" applyBorder="1" applyAlignment="1" applyProtection="1">
      <alignment horizontal="center" vertical="top"/>
    </xf>
    <xf numFmtId="164" fontId="3" fillId="0" borderId="24" xfId="1" applyNumberFormat="1" applyFont="1" applyFill="1" applyBorder="1" applyAlignment="1" applyProtection="1">
      <alignment horizontal="center" vertical="top"/>
    </xf>
    <xf numFmtId="164" fontId="3" fillId="0" borderId="21" xfId="1" applyNumberFormat="1" applyFont="1" applyFill="1" applyBorder="1" applyAlignment="1" applyProtection="1">
      <alignment horizontal="center" vertical="top"/>
    </xf>
    <xf numFmtId="164" fontId="3" fillId="0" borderId="24" xfId="1" applyNumberFormat="1" applyFont="1" applyFill="1" applyBorder="1" applyAlignment="1" applyProtection="1">
      <alignment horizontal="center"/>
    </xf>
    <xf numFmtId="164" fontId="3" fillId="0" borderId="21" xfId="1" applyNumberFormat="1" applyFont="1" applyFill="1" applyBorder="1" applyAlignment="1" applyProtection="1">
      <alignment horizontal="center"/>
    </xf>
    <xf numFmtId="164" fontId="13" fillId="0" borderId="25" xfId="1" quotePrefix="1" applyNumberFormat="1" applyFont="1" applyFill="1" applyBorder="1" applyAlignment="1" applyProtection="1">
      <alignment horizontal="center"/>
    </xf>
    <xf numFmtId="164" fontId="13" fillId="0" borderId="28" xfId="1" quotePrefix="1" applyNumberFormat="1" applyFont="1" applyFill="1" applyBorder="1" applyAlignment="1" applyProtection="1">
      <alignment horizontal="center"/>
    </xf>
    <xf numFmtId="164" fontId="13" fillId="0" borderId="3" xfId="1" quotePrefix="1" applyNumberFormat="1" applyFont="1" applyFill="1" applyBorder="1" applyAlignment="1" applyProtection="1">
      <alignment horizontal="center"/>
    </xf>
    <xf numFmtId="2" fontId="14" fillId="0" borderId="6" xfId="1" applyNumberFormat="1" applyFont="1" applyFill="1" applyBorder="1" applyAlignment="1">
      <alignment horizontal="left" wrapText="1"/>
    </xf>
    <xf numFmtId="0" fontId="3" fillId="0" borderId="4"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13" xfId="0" applyFont="1" applyFill="1" applyBorder="1" applyAlignment="1">
      <alignment vertical="top" wrapText="1"/>
    </xf>
    <xf numFmtId="0" fontId="3" fillId="0" borderId="20" xfId="0" applyFont="1" applyFill="1" applyBorder="1" applyAlignment="1">
      <alignment vertical="top" wrapText="1"/>
    </xf>
    <xf numFmtId="0" fontId="13" fillId="0" borderId="0" xfId="0" applyFont="1" applyFill="1" applyBorder="1" applyAlignment="1">
      <alignment horizontal="left" vertical="top" wrapText="1"/>
    </xf>
    <xf numFmtId="0" fontId="13" fillId="0" borderId="13" xfId="0" applyFont="1" applyFill="1" applyBorder="1" applyAlignment="1">
      <alignment vertical="top" wrapText="1"/>
    </xf>
    <xf numFmtId="0" fontId="13" fillId="0" borderId="20" xfId="0" applyFont="1" applyFill="1" applyBorder="1" applyAlignment="1">
      <alignment vertical="top" wrapText="1"/>
    </xf>
    <xf numFmtId="0" fontId="12" fillId="0" borderId="13" xfId="0" applyFont="1" applyFill="1" applyBorder="1" applyAlignment="1">
      <alignment horizontal="left" vertical="top" wrapText="1"/>
    </xf>
    <xf numFmtId="0" fontId="12" fillId="0" borderId="20" xfId="0" applyFont="1" applyFill="1" applyBorder="1" applyAlignment="1">
      <alignment horizontal="left" vertical="top" wrapText="1"/>
    </xf>
    <xf numFmtId="1" fontId="3" fillId="0" borderId="0" xfId="4" applyNumberFormat="1" applyFont="1" applyFill="1" applyBorder="1" applyAlignment="1">
      <alignment vertical="top" wrapText="1"/>
    </xf>
    <xf numFmtId="1" fontId="3" fillId="0" borderId="0" xfId="0" applyNumberFormat="1" applyFont="1" applyFill="1" applyBorder="1" applyAlignment="1">
      <alignment horizontal="left" vertical="top" wrapText="1" indent="1"/>
    </xf>
    <xf numFmtId="0" fontId="2" fillId="0" borderId="0" xfId="0" applyFont="1" applyFill="1" applyAlignment="1">
      <alignment wrapText="1"/>
    </xf>
    <xf numFmtId="164" fontId="3" fillId="0" borderId="0" xfId="1" applyNumberFormat="1" applyFont="1" applyFill="1" applyBorder="1" applyAlignment="1">
      <alignment horizontal="center"/>
    </xf>
    <xf numFmtId="1" fontId="13" fillId="0" borderId="0" xfId="0" applyNumberFormat="1" applyFont="1" applyFill="1" applyBorder="1" applyAlignment="1">
      <alignment horizontal="left" vertical="top" wrapText="1"/>
    </xf>
    <xf numFmtId="0" fontId="2" fillId="0" borderId="24" xfId="0" applyFont="1" applyFill="1" applyBorder="1" applyAlignment="1">
      <alignment vertical="top"/>
    </xf>
    <xf numFmtId="0" fontId="2" fillId="0" borderId="21" xfId="0" applyFont="1" applyFill="1" applyBorder="1" applyAlignment="1">
      <alignment vertical="top"/>
    </xf>
    <xf numFmtId="49" fontId="13" fillId="0" borderId="6" xfId="1" applyNumberFormat="1" applyFont="1" applyFill="1" applyBorder="1" applyAlignment="1">
      <alignment horizontal="left" wrapText="1"/>
    </xf>
    <xf numFmtId="164" fontId="13" fillId="0" borderId="25" xfId="1" quotePrefix="1" applyNumberFormat="1" applyFont="1" applyFill="1" applyBorder="1" applyAlignment="1" applyProtection="1">
      <alignment horizontal="center" vertical="center"/>
    </xf>
    <xf numFmtId="164" fontId="13" fillId="0" borderId="28" xfId="1" quotePrefix="1" applyNumberFormat="1" applyFont="1" applyFill="1" applyBorder="1" applyAlignment="1" applyProtection="1">
      <alignment horizontal="center" vertical="center"/>
    </xf>
    <xf numFmtId="164" fontId="13" fillId="0" borderId="3" xfId="1" quotePrefix="1" applyNumberFormat="1" applyFont="1" applyFill="1" applyBorder="1" applyAlignment="1" applyProtection="1">
      <alignment horizontal="center" vertical="center"/>
    </xf>
    <xf numFmtId="0" fontId="3" fillId="0" borderId="0" xfId="0" applyFont="1" applyFill="1" applyBorder="1" applyAlignment="1">
      <alignment horizontal="left" vertical="top"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2" xfId="0" applyFont="1" applyFill="1" applyBorder="1" applyAlignment="1">
      <alignment horizontal="left" vertical="center" wrapText="1"/>
    </xf>
  </cellXfs>
  <cellStyles count="5">
    <cellStyle name="Comma" xfId="1" builtinId="3"/>
    <cellStyle name="Normal" xfId="0" builtinId="0"/>
    <cellStyle name="Normal 2" xfId="4"/>
    <cellStyle name="Normal_qtr2_results_2003" xfId="2"/>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shishv/Desktop/JUne%2005%20Files/Mastek-Accounts_June%202005%20with%20divid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C01-02"/>
      <sheetName val="Groupings"/>
      <sheetName val="bsschedules"/>
      <sheetName val="SAP TB 8th oct03"/>
      <sheetName val="SAP TB as on 30-06-2005"/>
      <sheetName val="Fixed Assets"/>
      <sheetName val="Sheet2"/>
      <sheetName val="Commission -NED"/>
      <sheetName val="Commission Calc"/>
      <sheetName val="Notes to Accounts"/>
      <sheetName val="dividend"/>
    </sheetNames>
    <sheetDataSet>
      <sheetData sheetId="0" refreshError="1">
        <row r="16">
          <cell r="E16">
            <v>16465.388517986248</v>
          </cell>
          <cell r="F16">
            <v>12864.175897956242</v>
          </cell>
          <cell r="G16">
            <v>12762.887558056242</v>
          </cell>
          <cell r="I16">
            <v>20116.321546586249</v>
          </cell>
          <cell r="J16">
            <v>15069.651106486244</v>
          </cell>
          <cell r="K16">
            <v>13885.539847186248</v>
          </cell>
          <cell r="L16">
            <v>12821.905021876242</v>
          </cell>
        </row>
        <row r="17">
          <cell r="C17" t="str">
            <v xml:space="preserve"> 2. Loan funds</v>
          </cell>
        </row>
        <row r="18">
          <cell r="C18" t="str">
            <v xml:space="preserve">     Secured loans</v>
          </cell>
          <cell r="D18" t="str">
            <v>3</v>
          </cell>
          <cell r="E18">
            <v>61.021140000000003</v>
          </cell>
          <cell r="F18">
            <v>65.460099999999997</v>
          </cell>
          <cell r="G18">
            <v>73.494839999999996</v>
          </cell>
          <cell r="I18">
            <v>54.833829999999999</v>
          </cell>
          <cell r="J18">
            <v>65.746889999999993</v>
          </cell>
          <cell r="K18">
            <v>59.445399999999999</v>
          </cell>
          <cell r="L18">
            <v>64.252649999999988</v>
          </cell>
          <cell r="N18">
            <v>-3.2315099999999859</v>
          </cell>
        </row>
        <row r="21">
          <cell r="E21">
            <v>61.021140000000003</v>
          </cell>
          <cell r="F21">
            <v>65.460099999999997</v>
          </cell>
          <cell r="G21">
            <v>73.494839999999996</v>
          </cell>
          <cell r="I21">
            <v>54.833829999999999</v>
          </cell>
          <cell r="J21">
            <v>65.746889999999993</v>
          </cell>
          <cell r="K21">
            <v>59.445399999999999</v>
          </cell>
          <cell r="L21">
            <v>64.252649999999988</v>
          </cell>
        </row>
        <row r="53">
          <cell r="C53" t="str">
            <v>Net current assets</v>
          </cell>
          <cell r="E53">
            <v>421.83278230000178</v>
          </cell>
          <cell r="F53">
            <v>1389.4085256000001</v>
          </cell>
          <cell r="G53">
            <v>1136.1257952999995</v>
          </cell>
          <cell r="I53">
            <v>9278.6608068999958</v>
          </cell>
          <cell r="J53">
            <v>2352.4922973000002</v>
          </cell>
          <cell r="K53">
            <v>968.401087799999</v>
          </cell>
          <cell r="L53">
            <v>685.57360912000013</v>
          </cell>
        </row>
        <row r="139">
          <cell r="B139" t="str">
            <v xml:space="preserve">Interim dividend </v>
          </cell>
          <cell r="E139">
            <v>273.28334379999995</v>
          </cell>
          <cell r="L139">
            <v>0</v>
          </cell>
        </row>
        <row r="141">
          <cell r="C141" t="str">
            <v>Preference</v>
          </cell>
          <cell r="E141">
            <v>0</v>
          </cell>
          <cell r="F141">
            <v>0</v>
          </cell>
          <cell r="G141">
            <v>0</v>
          </cell>
          <cell r="I141">
            <v>0</v>
          </cell>
          <cell r="J141">
            <v>0</v>
          </cell>
          <cell r="K141">
            <v>0</v>
          </cell>
          <cell r="L141">
            <v>0</v>
          </cell>
        </row>
        <row r="205">
          <cell r="E205">
            <v>693.46990000000005</v>
          </cell>
          <cell r="F205">
            <v>707.44</v>
          </cell>
          <cell r="G205">
            <v>707.44</v>
          </cell>
          <cell r="I205">
            <v>693.35969999999998</v>
          </cell>
          <cell r="J205">
            <v>690.96154999999999</v>
          </cell>
          <cell r="K205">
            <v>690.18650000000002</v>
          </cell>
          <cell r="L205">
            <v>693.99680000000001</v>
          </cell>
        </row>
        <row r="260">
          <cell r="B260" t="str">
            <v>Add : Capital Profit on reissue of forfeited shares</v>
          </cell>
          <cell r="E260">
            <v>0</v>
          </cell>
          <cell r="F260">
            <v>0</v>
          </cell>
          <cell r="G260">
            <v>0</v>
          </cell>
          <cell r="I260">
            <v>0</v>
          </cell>
          <cell r="J260">
            <v>0</v>
          </cell>
          <cell r="K260">
            <v>0</v>
          </cell>
          <cell r="L260">
            <v>0</v>
          </cell>
        </row>
        <row r="261">
          <cell r="E261">
            <v>1.7500000000000002E-2</v>
          </cell>
          <cell r="F261">
            <v>1.7500000000000002E-2</v>
          </cell>
          <cell r="G261">
            <v>1.7500000000000002E-2</v>
          </cell>
          <cell r="I261">
            <v>1.7500000000000002E-2</v>
          </cell>
          <cell r="J261">
            <v>1.7500000000000002E-2</v>
          </cell>
          <cell r="K261">
            <v>1.7500000000000002E-2</v>
          </cell>
          <cell r="L261">
            <v>1.7500000000000002E-2</v>
          </cell>
        </row>
        <row r="280">
          <cell r="B280" t="str">
            <v>Less : Capitalised for issue of bonus shares</v>
          </cell>
        </row>
        <row r="282">
          <cell r="A282">
            <v>4052</v>
          </cell>
          <cell r="E282">
            <v>77.508182400000038</v>
          </cell>
          <cell r="F282">
            <v>989.06650000000002</v>
          </cell>
          <cell r="G282">
            <v>989.06650000000002</v>
          </cell>
          <cell r="I282">
            <v>2.3498953</v>
          </cell>
          <cell r="J282">
            <v>-43.403174699999994</v>
          </cell>
          <cell r="K282">
            <v>-55.028924699999997</v>
          </cell>
          <cell r="L282">
            <v>200.74818240000002</v>
          </cell>
        </row>
        <row r="293">
          <cell r="A293">
            <v>4053</v>
          </cell>
          <cell r="B293" t="str">
            <v>Investment Allowance (Utilised) Reserve</v>
          </cell>
        </row>
        <row r="295">
          <cell r="B295" t="str">
            <v>As per last balance sheet</v>
          </cell>
          <cell r="E295">
            <v>0</v>
          </cell>
          <cell r="F295">
            <v>0</v>
          </cell>
          <cell r="G295">
            <v>0</v>
          </cell>
          <cell r="I295">
            <v>0</v>
          </cell>
          <cell r="J295">
            <v>0</v>
          </cell>
          <cell r="K295">
            <v>0</v>
          </cell>
          <cell r="L295">
            <v>0</v>
          </cell>
        </row>
        <row r="296">
          <cell r="B296" t="str">
            <v>Less : Transferred to Profit &amp; Loss Account</v>
          </cell>
        </row>
        <row r="298">
          <cell r="E298">
            <v>0</v>
          </cell>
          <cell r="F298">
            <v>0</v>
          </cell>
          <cell r="G298">
            <v>0</v>
          </cell>
          <cell r="I298">
            <v>0</v>
          </cell>
          <cell r="J298">
            <v>0</v>
          </cell>
          <cell r="K298">
            <v>0</v>
          </cell>
          <cell r="L298">
            <v>0</v>
          </cell>
        </row>
        <row r="311">
          <cell r="B311" t="str">
            <v>Schedule 3 - Secured loans</v>
          </cell>
        </row>
        <row r="314">
          <cell r="B314" t="str">
            <v xml:space="preserve">Working capital loans from banks </v>
          </cell>
          <cell r="E314">
            <v>0</v>
          </cell>
          <cell r="F314">
            <v>0</v>
          </cell>
          <cell r="G314">
            <v>0</v>
          </cell>
          <cell r="I314">
            <v>0</v>
          </cell>
          <cell r="J314">
            <v>0</v>
          </cell>
          <cell r="K314">
            <v>0</v>
          </cell>
          <cell r="L314">
            <v>0</v>
          </cell>
        </row>
        <row r="316">
          <cell r="B316" t="str">
            <v xml:space="preserve">Term loans from Financial Institutions </v>
          </cell>
        </row>
        <row r="318">
          <cell r="B318" t="str">
            <v xml:space="preserve">Obligations on assets under Capital Lease </v>
          </cell>
          <cell r="E318">
            <v>61.021140000000003</v>
          </cell>
          <cell r="F318">
            <v>65.460099999999997</v>
          </cell>
          <cell r="G318">
            <v>73.494839999999996</v>
          </cell>
          <cell r="I318">
            <v>54.833829999999999</v>
          </cell>
          <cell r="J318">
            <v>65.746889999999993</v>
          </cell>
          <cell r="K318">
            <v>59.445399999999999</v>
          </cell>
          <cell r="L318">
            <v>64.252649999999988</v>
          </cell>
        </row>
        <row r="319">
          <cell r="B319" t="str">
            <v>(secured by hypothecation of vehicles taken on lease)</v>
          </cell>
        </row>
        <row r="320">
          <cell r="C320" t="str">
            <v>Current portion</v>
          </cell>
          <cell r="E320">
            <v>13.78</v>
          </cell>
          <cell r="F320">
            <v>13.78</v>
          </cell>
          <cell r="G320">
            <v>13.78</v>
          </cell>
          <cell r="I320">
            <v>13.78</v>
          </cell>
          <cell r="J320">
            <v>13.78</v>
          </cell>
          <cell r="K320">
            <v>13.78</v>
          </cell>
          <cell r="L320">
            <v>13.78</v>
          </cell>
        </row>
        <row r="321">
          <cell r="C321" t="str">
            <v>Long term portion</v>
          </cell>
          <cell r="E321">
            <v>47.241140000000001</v>
          </cell>
          <cell r="F321">
            <v>51.680099999999996</v>
          </cell>
          <cell r="G321">
            <v>59.714839999999995</v>
          </cell>
          <cell r="I321">
            <v>41.053829999999998</v>
          </cell>
          <cell r="J321">
            <v>51.966889999999992</v>
          </cell>
          <cell r="K321">
            <v>45.665399999999998</v>
          </cell>
          <cell r="L321">
            <v>50.472649999999987</v>
          </cell>
        </row>
        <row r="322">
          <cell r="E322">
            <v>0</v>
          </cell>
          <cell r="F322">
            <v>0</v>
          </cell>
          <cell r="G322">
            <v>0</v>
          </cell>
          <cell r="I322">
            <v>0</v>
          </cell>
          <cell r="J322">
            <v>0</v>
          </cell>
          <cell r="K322">
            <v>0</v>
          </cell>
          <cell r="L322">
            <v>0</v>
          </cell>
        </row>
        <row r="326">
          <cell r="E326">
            <v>61.021140000000003</v>
          </cell>
          <cell r="F326">
            <v>65.460099999999997</v>
          </cell>
          <cell r="G326">
            <v>73.494839999999996</v>
          </cell>
          <cell r="I326">
            <v>54.833829999999999</v>
          </cell>
          <cell r="J326">
            <v>65.746889999999993</v>
          </cell>
          <cell r="K326">
            <v>59.445399999999999</v>
          </cell>
          <cell r="L326">
            <v>64.252649999999988</v>
          </cell>
        </row>
        <row r="327">
          <cell r="B327" t="str">
            <v>Due within one year Rs.19.65 Lakhs (Previous year Rs. 22.53 Lakhs)</v>
          </cell>
          <cell r="Q327" t="str">
            <v>**</v>
          </cell>
        </row>
        <row r="328">
          <cell r="E328">
            <v>61.021140000000003</v>
          </cell>
          <cell r="F328">
            <v>65.460099999999997</v>
          </cell>
          <cell r="G328">
            <v>73.494839999999996</v>
          </cell>
          <cell r="I328">
            <v>54.833829999999999</v>
          </cell>
          <cell r="J328">
            <v>65.746889999999993</v>
          </cell>
          <cell r="K328">
            <v>59.445399999999999</v>
          </cell>
          <cell r="L328">
            <v>64.252649999999988</v>
          </cell>
        </row>
        <row r="330">
          <cell r="B330" t="str">
            <v>Notes :</v>
          </cell>
        </row>
        <row r="332">
          <cell r="B332" t="str">
            <v>1.</v>
          </cell>
          <cell r="C332" t="str">
            <v>Working capital loan by way of cash credit facility is secured by</v>
          </cell>
        </row>
        <row r="333">
          <cell r="C333" t="str">
            <v>hypothecation of all current assets of the Company.</v>
          </cell>
        </row>
        <row r="334">
          <cell r="C334" t="str">
            <v>movables including documents of title to goods and other</v>
          </cell>
        </row>
        <row r="335">
          <cell r="C335" t="str">
            <v>receivables  wherever lying, stored or in transit.</v>
          </cell>
        </row>
        <row r="336">
          <cell r="B336" t="str">
            <v>2.</v>
          </cell>
          <cell r="C336" t="str">
            <v>Loan from EXIM bank has been prepaid in full during the current year.</v>
          </cell>
        </row>
        <row r="419">
          <cell r="B419" t="str">
            <v>Mastek Limited</v>
          </cell>
        </row>
        <row r="492">
          <cell r="B492" t="str">
            <v>Aggregate of unquoted investments - at cost</v>
          </cell>
          <cell r="E492">
            <v>9336.0649277000011</v>
          </cell>
          <cell r="F492">
            <v>6973.3113291000009</v>
          </cell>
          <cell r="G492">
            <v>6676.4951904999998</v>
          </cell>
          <cell r="I492">
            <v>4610.8072007000001</v>
          </cell>
          <cell r="J492">
            <v>7220.3532354999998</v>
          </cell>
          <cell r="K492">
            <v>7856.1023674999997</v>
          </cell>
          <cell r="L492">
            <v>7401.1117192000002</v>
          </cell>
        </row>
        <row r="494">
          <cell r="B494" t="str">
            <v>Mastek Limited</v>
          </cell>
        </row>
        <row r="495">
          <cell r="B495" t="str">
            <v>Schedules to the Balance Sheet as at June 30, 2005</v>
          </cell>
        </row>
        <row r="498">
          <cell r="B498" t="str">
            <v xml:space="preserve">Note : Details of Current Investments (other than trade quoted) purchased and sold during the year </v>
          </cell>
        </row>
        <row r="605">
          <cell r="B605" t="str">
            <v>Schedule 10 - Liabilities</v>
          </cell>
        </row>
        <row r="616">
          <cell r="B616" t="str">
            <v>Advance from subsidiary company</v>
          </cell>
          <cell r="E616">
            <v>0</v>
          </cell>
          <cell r="F616">
            <v>0</v>
          </cell>
          <cell r="G616">
            <v>0</v>
          </cell>
          <cell r="I616">
            <v>0</v>
          </cell>
          <cell r="J616">
            <v>0</v>
          </cell>
          <cell r="K616">
            <v>0</v>
          </cell>
          <cell r="L616">
            <v>0</v>
          </cell>
        </row>
        <row r="656">
          <cell r="B656" t="str">
            <v>Profit on sale of special import licences</v>
          </cell>
        </row>
        <row r="659">
          <cell r="B659" t="str">
            <v>Dividend from a subsidiary</v>
          </cell>
          <cell r="E659">
            <v>493.36538000000002</v>
          </cell>
          <cell r="F659">
            <v>0</v>
          </cell>
          <cell r="G659">
            <v>0</v>
          </cell>
          <cell r="I659">
            <v>493.36538000000002</v>
          </cell>
          <cell r="J659">
            <v>0</v>
          </cell>
          <cell r="K659">
            <v>0</v>
          </cell>
          <cell r="L659">
            <v>0</v>
          </cell>
        </row>
        <row r="693">
          <cell r="B693" t="str">
            <v>Professional fees</v>
          </cell>
          <cell r="E693">
            <v>479.19176090000008</v>
          </cell>
          <cell r="F693">
            <v>197.39775839999999</v>
          </cell>
          <cell r="G693">
            <v>64.7850155</v>
          </cell>
          <cell r="I693">
            <v>318.01860820000002</v>
          </cell>
          <cell r="J693">
            <v>207.71118090000002</v>
          </cell>
          <cell r="K693">
            <v>98.5427648</v>
          </cell>
          <cell r="L693">
            <v>205.95079870000001</v>
          </cell>
        </row>
        <row r="710">
          <cell r="C710" t="str">
            <v>Term loans</v>
          </cell>
          <cell r="E710">
            <v>0</v>
          </cell>
          <cell r="F710">
            <v>0</v>
          </cell>
          <cell r="G710">
            <v>0</v>
          </cell>
          <cell r="I710">
            <v>0</v>
          </cell>
          <cell r="J710">
            <v>0</v>
          </cell>
          <cell r="K710">
            <v>0</v>
          </cell>
          <cell r="L710">
            <v>0</v>
          </cell>
        </row>
        <row r="712">
          <cell r="C712" t="str">
            <v>Other loans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157"/>
  <sheetViews>
    <sheetView showGridLines="0" showZeros="0" view="pageBreakPreview" zoomScale="70" zoomScaleNormal="70" zoomScaleSheetLayoutView="70" workbookViewId="0">
      <selection activeCell="A54" sqref="A54"/>
    </sheetView>
  </sheetViews>
  <sheetFormatPr defaultRowHeight="12.75" x14ac:dyDescent="0.2"/>
  <cols>
    <col min="1" max="1" width="9" style="119"/>
    <col min="2" max="2" width="63.375" style="3" customWidth="1"/>
    <col min="3" max="3" width="21.125" style="3" customWidth="1"/>
    <col min="4" max="4" width="21.875" style="3" customWidth="1"/>
    <col min="5" max="5" width="20.5" style="2" customWidth="1"/>
    <col min="6" max="6" width="20.875" style="2" customWidth="1"/>
    <col min="7" max="7" width="5.625" style="2" customWidth="1"/>
    <col min="8" max="16384" width="9" style="2"/>
  </cols>
  <sheetData>
    <row r="1" spans="1:6" ht="16.5" customHeight="1" x14ac:dyDescent="0.2">
      <c r="B1" s="202" t="s">
        <v>4</v>
      </c>
      <c r="C1" s="202"/>
      <c r="D1" s="202"/>
      <c r="E1" s="202"/>
      <c r="F1" s="202"/>
    </row>
    <row r="2" spans="1:6" x14ac:dyDescent="0.2">
      <c r="B2" s="84"/>
      <c r="C2" s="84"/>
      <c r="D2" s="84"/>
      <c r="E2" s="84"/>
      <c r="F2" s="84"/>
    </row>
    <row r="3" spans="1:6" ht="16.5" customHeight="1" x14ac:dyDescent="0.2">
      <c r="B3" s="202" t="s">
        <v>9</v>
      </c>
      <c r="C3" s="202"/>
      <c r="D3" s="202"/>
      <c r="E3" s="202"/>
      <c r="F3" s="202"/>
    </row>
    <row r="4" spans="1:6" ht="16.5" customHeight="1" x14ac:dyDescent="0.2">
      <c r="B4" s="202" t="s">
        <v>10</v>
      </c>
      <c r="C4" s="202"/>
      <c r="D4" s="202"/>
      <c r="E4" s="202"/>
      <c r="F4" s="202"/>
    </row>
    <row r="5" spans="1:6" x14ac:dyDescent="0.2">
      <c r="B5" s="202" t="s">
        <v>55</v>
      </c>
      <c r="C5" s="202"/>
      <c r="D5" s="202"/>
      <c r="E5" s="202"/>
      <c r="F5" s="202"/>
    </row>
    <row r="6" spans="1:6" ht="15.75" x14ac:dyDescent="0.25">
      <c r="B6" s="203"/>
      <c r="C6" s="203"/>
      <c r="D6" s="203"/>
      <c r="E6" s="203"/>
      <c r="F6" s="203"/>
    </row>
    <row r="7" spans="1:6" s="24" customFormat="1" ht="21" customHeight="1" x14ac:dyDescent="0.15">
      <c r="A7" s="129"/>
      <c r="B7" s="204" t="s">
        <v>125</v>
      </c>
      <c r="C7" s="204"/>
      <c r="D7" s="204"/>
      <c r="E7" s="204"/>
      <c r="F7" s="204"/>
    </row>
    <row r="8" spans="1:6" s="24" customFormat="1" ht="18.75" customHeight="1" thickBot="1" x14ac:dyDescent="0.2">
      <c r="A8" s="130"/>
      <c r="B8" s="88"/>
      <c r="C8" s="88"/>
      <c r="D8" s="88"/>
      <c r="E8" s="88"/>
      <c r="F8" s="25" t="s">
        <v>13</v>
      </c>
    </row>
    <row r="9" spans="1:6" ht="36.75" customHeight="1" thickBot="1" x14ac:dyDescent="0.25">
      <c r="A9" s="131"/>
      <c r="B9" s="6"/>
      <c r="C9" s="205" t="s">
        <v>7</v>
      </c>
      <c r="D9" s="206"/>
      <c r="E9" s="207"/>
      <c r="F9" s="89" t="s">
        <v>8</v>
      </c>
    </row>
    <row r="10" spans="1:6" ht="17.25" customHeight="1" x14ac:dyDescent="0.2">
      <c r="A10" s="13"/>
      <c r="B10" s="7" t="s">
        <v>0</v>
      </c>
      <c r="C10" s="14" t="s">
        <v>114</v>
      </c>
      <c r="D10" s="14" t="s">
        <v>74</v>
      </c>
      <c r="E10" s="14" t="s">
        <v>114</v>
      </c>
      <c r="F10" s="14" t="s">
        <v>74</v>
      </c>
    </row>
    <row r="11" spans="1:6" ht="16.5" customHeight="1" x14ac:dyDescent="0.2">
      <c r="A11" s="132"/>
      <c r="B11" s="8"/>
      <c r="C11" s="17">
        <v>2017</v>
      </c>
      <c r="D11" s="17">
        <v>2017</v>
      </c>
      <c r="E11" s="17">
        <v>2016</v>
      </c>
      <c r="F11" s="43">
        <v>2017</v>
      </c>
    </row>
    <row r="12" spans="1:6" ht="15" customHeight="1" thickBot="1" x14ac:dyDescent="0.25">
      <c r="A12" s="133"/>
      <c r="B12" s="4"/>
      <c r="C12" s="15" t="s">
        <v>1</v>
      </c>
      <c r="D12" s="15" t="s">
        <v>1</v>
      </c>
      <c r="E12" s="15" t="s">
        <v>1</v>
      </c>
      <c r="F12" s="15" t="s">
        <v>1</v>
      </c>
    </row>
    <row r="13" spans="1:6" x14ac:dyDescent="0.2">
      <c r="A13" s="134" t="s">
        <v>22</v>
      </c>
      <c r="B13" s="20" t="s">
        <v>98</v>
      </c>
      <c r="C13" s="13"/>
      <c r="D13" s="13"/>
      <c r="E13" s="13"/>
      <c r="F13" s="13"/>
    </row>
    <row r="14" spans="1:6" ht="16.5" customHeight="1" x14ac:dyDescent="0.2">
      <c r="A14" s="132"/>
      <c r="B14" s="21" t="s">
        <v>99</v>
      </c>
      <c r="C14" s="19">
        <v>3894</v>
      </c>
      <c r="D14" s="19">
        <v>3464</v>
      </c>
      <c r="E14" s="19">
        <v>5355</v>
      </c>
      <c r="F14" s="19">
        <v>17091</v>
      </c>
    </row>
    <row r="15" spans="1:6" ht="16.5" customHeight="1" x14ac:dyDescent="0.2">
      <c r="A15" s="132"/>
      <c r="B15" s="30" t="s">
        <v>100</v>
      </c>
      <c r="C15" s="19">
        <v>909</v>
      </c>
      <c r="D15" s="19">
        <v>251</v>
      </c>
      <c r="E15" s="19">
        <v>317</v>
      </c>
      <c r="F15" s="19">
        <v>1139</v>
      </c>
    </row>
    <row r="16" spans="1:6" ht="16.5" customHeight="1" x14ac:dyDescent="0.2">
      <c r="A16" s="132"/>
      <c r="B16" s="34" t="s">
        <v>97</v>
      </c>
      <c r="C16" s="33">
        <v>4803</v>
      </c>
      <c r="D16" s="33">
        <v>3715</v>
      </c>
      <c r="E16" s="33">
        <v>5672</v>
      </c>
      <c r="F16" s="33">
        <v>18230</v>
      </c>
    </row>
    <row r="17" spans="1:7" ht="15.75" customHeight="1" x14ac:dyDescent="0.2">
      <c r="A17" s="135" t="s">
        <v>24</v>
      </c>
      <c r="B17" s="19" t="s">
        <v>23</v>
      </c>
      <c r="C17" s="16"/>
      <c r="D17" s="16"/>
      <c r="E17" s="16"/>
      <c r="F17" s="16"/>
    </row>
    <row r="18" spans="1:7" ht="16.5" customHeight="1" x14ac:dyDescent="0.2">
      <c r="A18" s="136"/>
      <c r="B18" s="29" t="s">
        <v>21</v>
      </c>
      <c r="C18" s="19">
        <v>2583</v>
      </c>
      <c r="D18" s="19">
        <v>2515</v>
      </c>
      <c r="E18" s="19">
        <v>2378</v>
      </c>
      <c r="F18" s="19">
        <v>9888</v>
      </c>
    </row>
    <row r="19" spans="1:7" x14ac:dyDescent="0.2">
      <c r="A19" s="136"/>
      <c r="B19" s="29" t="s">
        <v>101</v>
      </c>
      <c r="C19" s="19">
        <v>3</v>
      </c>
      <c r="D19" s="19">
        <v>8</v>
      </c>
      <c r="E19" s="19">
        <v>4</v>
      </c>
      <c r="F19" s="19">
        <v>24</v>
      </c>
    </row>
    <row r="20" spans="1:7" ht="16.5" customHeight="1" x14ac:dyDescent="0.2">
      <c r="A20" s="136"/>
      <c r="B20" s="29" t="s">
        <v>102</v>
      </c>
      <c r="C20" s="19">
        <v>291</v>
      </c>
      <c r="D20" s="19">
        <v>304</v>
      </c>
      <c r="E20" s="19">
        <v>280</v>
      </c>
      <c r="F20" s="19">
        <v>1204</v>
      </c>
    </row>
    <row r="21" spans="1:7" ht="16.5" customHeight="1" x14ac:dyDescent="0.2">
      <c r="A21" s="136"/>
      <c r="B21" s="29" t="s">
        <v>103</v>
      </c>
      <c r="C21" s="19">
        <v>798</v>
      </c>
      <c r="D21" s="19">
        <v>698</v>
      </c>
      <c r="E21" s="19">
        <v>1226</v>
      </c>
      <c r="F21" s="22">
        <v>4381</v>
      </c>
    </row>
    <row r="22" spans="1:7" ht="16.5" customHeight="1" x14ac:dyDescent="0.2">
      <c r="A22" s="138"/>
      <c r="B22" s="34" t="s">
        <v>19</v>
      </c>
      <c r="C22" s="33">
        <v>3675</v>
      </c>
      <c r="D22" s="33">
        <v>3525</v>
      </c>
      <c r="E22" s="33">
        <v>3888</v>
      </c>
      <c r="F22" s="33">
        <v>15497</v>
      </c>
    </row>
    <row r="23" spans="1:7" x14ac:dyDescent="0.2">
      <c r="A23" s="139" t="s">
        <v>25</v>
      </c>
      <c r="B23" s="31" t="s">
        <v>104</v>
      </c>
      <c r="C23" s="32">
        <v>1128</v>
      </c>
      <c r="D23" s="32">
        <v>190</v>
      </c>
      <c r="E23" s="32">
        <v>1784</v>
      </c>
      <c r="F23" s="32">
        <v>2733</v>
      </c>
    </row>
    <row r="24" spans="1:7" ht="16.5" customHeight="1" x14ac:dyDescent="0.2">
      <c r="A24" s="140" t="s">
        <v>26</v>
      </c>
      <c r="B24" s="34" t="s">
        <v>90</v>
      </c>
      <c r="C24" s="32">
        <v>0</v>
      </c>
      <c r="D24" s="32">
        <v>-340</v>
      </c>
      <c r="E24" s="32">
        <v>0</v>
      </c>
      <c r="F24" s="32">
        <v>-340</v>
      </c>
    </row>
    <row r="25" spans="1:7" x14ac:dyDescent="0.2">
      <c r="A25" s="141" t="s">
        <v>27</v>
      </c>
      <c r="B25" s="31" t="s">
        <v>129</v>
      </c>
      <c r="C25" s="33">
        <v>1128</v>
      </c>
      <c r="D25" s="33">
        <v>-150</v>
      </c>
      <c r="E25" s="33">
        <v>1784</v>
      </c>
      <c r="F25" s="33">
        <v>2393</v>
      </c>
    </row>
    <row r="26" spans="1:7" ht="16.5" customHeight="1" x14ac:dyDescent="0.2">
      <c r="A26" s="135" t="s">
        <v>28</v>
      </c>
      <c r="B26" s="21" t="s">
        <v>32</v>
      </c>
      <c r="C26" s="19"/>
      <c r="D26" s="19"/>
      <c r="E26" s="19"/>
      <c r="F26" s="19"/>
    </row>
    <row r="27" spans="1:7" ht="16.5" customHeight="1" x14ac:dyDescent="0.2">
      <c r="A27" s="132"/>
      <c r="B27" s="29" t="s">
        <v>41</v>
      </c>
      <c r="C27" s="19">
        <v>283</v>
      </c>
      <c r="D27" s="19">
        <v>31</v>
      </c>
      <c r="E27" s="19">
        <v>515</v>
      </c>
      <c r="F27" s="19">
        <v>693</v>
      </c>
    </row>
    <row r="28" spans="1:7" ht="16.5" customHeight="1" x14ac:dyDescent="0.2">
      <c r="A28" s="132"/>
      <c r="B28" s="29" t="s">
        <v>42</v>
      </c>
      <c r="C28" s="19">
        <v>0</v>
      </c>
      <c r="D28" s="19">
        <v>-667</v>
      </c>
      <c r="E28" s="19">
        <v>-254</v>
      </c>
      <c r="F28" s="19">
        <v>-903</v>
      </c>
      <c r="G28" s="75"/>
    </row>
    <row r="29" spans="1:7" ht="16.5" customHeight="1" x14ac:dyDescent="0.2">
      <c r="A29" s="132"/>
      <c r="B29" s="29" t="s">
        <v>80</v>
      </c>
      <c r="C29" s="19">
        <v>-32</v>
      </c>
      <c r="D29" s="19">
        <v>95</v>
      </c>
      <c r="E29" s="19">
        <v>141</v>
      </c>
      <c r="F29" s="19">
        <v>299</v>
      </c>
    </row>
    <row r="30" spans="1:7" ht="16.5" customHeight="1" x14ac:dyDescent="0.2">
      <c r="A30" s="132"/>
      <c r="B30" s="45" t="s">
        <v>17</v>
      </c>
      <c r="C30" s="33">
        <v>251</v>
      </c>
      <c r="D30" s="33">
        <v>-541</v>
      </c>
      <c r="E30" s="33">
        <v>402</v>
      </c>
      <c r="F30" s="33">
        <v>89</v>
      </c>
    </row>
    <row r="31" spans="1:7" x14ac:dyDescent="0.2">
      <c r="A31" s="141" t="s">
        <v>29</v>
      </c>
      <c r="B31" s="31" t="s">
        <v>156</v>
      </c>
      <c r="C31" s="33">
        <v>877</v>
      </c>
      <c r="D31" s="33">
        <v>391</v>
      </c>
      <c r="E31" s="33">
        <v>1382</v>
      </c>
      <c r="F31" s="33">
        <v>2304</v>
      </c>
    </row>
    <row r="32" spans="1:7" x14ac:dyDescent="0.2">
      <c r="A32" s="141" t="s">
        <v>30</v>
      </c>
      <c r="B32" s="92" t="s">
        <v>145</v>
      </c>
      <c r="C32" s="33">
        <v>-367</v>
      </c>
      <c r="D32" s="33">
        <v>269</v>
      </c>
      <c r="E32" s="33">
        <v>431</v>
      </c>
      <c r="F32" s="33">
        <v>789</v>
      </c>
    </row>
    <row r="33" spans="1:6" ht="13.5" thickBot="1" x14ac:dyDescent="0.25">
      <c r="A33" s="141" t="s">
        <v>31</v>
      </c>
      <c r="B33" s="93" t="s">
        <v>128</v>
      </c>
      <c r="C33" s="94">
        <v>510</v>
      </c>
      <c r="D33" s="94">
        <v>660</v>
      </c>
      <c r="E33" s="94">
        <v>1813</v>
      </c>
      <c r="F33" s="94">
        <v>3093</v>
      </c>
    </row>
    <row r="34" spans="1:6" x14ac:dyDescent="0.2">
      <c r="A34" s="142"/>
      <c r="B34" s="90"/>
      <c r="C34" s="91"/>
      <c r="D34" s="91"/>
      <c r="E34" s="91"/>
      <c r="F34" s="91"/>
    </row>
    <row r="35" spans="1:6" s="24" customFormat="1" ht="27" customHeight="1" x14ac:dyDescent="0.15">
      <c r="A35" s="129"/>
      <c r="B35" s="208" t="s">
        <v>125</v>
      </c>
      <c r="C35" s="208"/>
      <c r="D35" s="208"/>
      <c r="E35" s="208"/>
      <c r="F35" s="208"/>
    </row>
    <row r="36" spans="1:6" s="24" customFormat="1" ht="16.5" thickBot="1" x14ac:dyDescent="0.2">
      <c r="A36" s="129"/>
      <c r="B36" s="80"/>
      <c r="C36" s="80"/>
      <c r="D36" s="82"/>
      <c r="E36" s="80"/>
      <c r="F36" s="80"/>
    </row>
    <row r="37" spans="1:6" ht="45.75" customHeight="1" thickBot="1" x14ac:dyDescent="0.25">
      <c r="A37" s="131"/>
      <c r="B37" s="6"/>
      <c r="C37" s="205" t="s">
        <v>7</v>
      </c>
      <c r="D37" s="206"/>
      <c r="E37" s="207"/>
      <c r="F37" s="89" t="s">
        <v>8</v>
      </c>
    </row>
    <row r="38" spans="1:6" ht="17.25" customHeight="1" x14ac:dyDescent="0.2">
      <c r="A38" s="132"/>
      <c r="B38" s="7" t="s">
        <v>0</v>
      </c>
      <c r="C38" s="14" t="s">
        <v>114</v>
      </c>
      <c r="D38" s="14" t="s">
        <v>74</v>
      </c>
      <c r="E38" s="14" t="s">
        <v>114</v>
      </c>
      <c r="F38" s="14" t="s">
        <v>74</v>
      </c>
    </row>
    <row r="39" spans="1:6" ht="16.5" customHeight="1" x14ac:dyDescent="0.2">
      <c r="A39" s="132"/>
      <c r="B39" s="8"/>
      <c r="C39" s="17">
        <v>2017</v>
      </c>
      <c r="D39" s="17">
        <v>2017</v>
      </c>
      <c r="E39" s="17">
        <v>2016</v>
      </c>
      <c r="F39" s="17">
        <v>2017</v>
      </c>
    </row>
    <row r="40" spans="1:6" ht="25.5" customHeight="1" thickBot="1" x14ac:dyDescent="0.25">
      <c r="A40" s="133"/>
      <c r="B40" s="4"/>
      <c r="C40" s="15" t="s">
        <v>1</v>
      </c>
      <c r="D40" s="15" t="s">
        <v>1</v>
      </c>
      <c r="E40" s="15" t="s">
        <v>1</v>
      </c>
      <c r="F40" s="15" t="s">
        <v>1</v>
      </c>
    </row>
    <row r="41" spans="1:6" ht="30.75" customHeight="1" x14ac:dyDescent="0.2">
      <c r="A41" s="143" t="s">
        <v>107</v>
      </c>
      <c r="B41" s="31" t="s">
        <v>36</v>
      </c>
      <c r="C41" s="32">
        <v>1169</v>
      </c>
      <c r="D41" s="32">
        <v>1169</v>
      </c>
      <c r="E41" s="32">
        <v>1157</v>
      </c>
      <c r="F41" s="32">
        <v>1169</v>
      </c>
    </row>
    <row r="42" spans="1:6" ht="17.25" customHeight="1" x14ac:dyDescent="0.2">
      <c r="A42" s="145" t="s">
        <v>108</v>
      </c>
      <c r="B42" s="21" t="s">
        <v>130</v>
      </c>
      <c r="C42" s="27"/>
      <c r="D42" s="27"/>
      <c r="E42" s="73"/>
      <c r="F42" s="27"/>
    </row>
    <row r="43" spans="1:6" ht="17.25" customHeight="1" x14ac:dyDescent="0.2">
      <c r="A43" s="144"/>
      <c r="B43" s="21" t="s">
        <v>39</v>
      </c>
      <c r="C43" s="27"/>
      <c r="D43" s="27"/>
      <c r="E43" s="73"/>
      <c r="F43" s="27"/>
    </row>
    <row r="44" spans="1:6" ht="17.25" customHeight="1" x14ac:dyDescent="0.2">
      <c r="A44" s="144"/>
      <c r="B44" s="29" t="s">
        <v>37</v>
      </c>
      <c r="C44" s="73">
        <v>3.75</v>
      </c>
      <c r="D44" s="73">
        <v>1.68</v>
      </c>
      <c r="E44" s="73">
        <v>5.99</v>
      </c>
      <c r="F44" s="73">
        <v>9.93</v>
      </c>
    </row>
    <row r="45" spans="1:6" ht="17.25" customHeight="1" thickBot="1" x14ac:dyDescent="0.25">
      <c r="A45" s="146"/>
      <c r="B45" s="76" t="s">
        <v>38</v>
      </c>
      <c r="C45" s="109">
        <v>3.53</v>
      </c>
      <c r="D45" s="109">
        <v>1.61</v>
      </c>
      <c r="E45" s="109">
        <v>5.7</v>
      </c>
      <c r="F45" s="109">
        <v>9.5299999999999994</v>
      </c>
    </row>
    <row r="46" spans="1:6" ht="16.5" customHeight="1" x14ac:dyDescent="0.2">
      <c r="B46" s="40"/>
      <c r="C46" s="41"/>
      <c r="D46" s="41"/>
      <c r="E46" s="41"/>
      <c r="F46" s="41"/>
    </row>
    <row r="47" spans="1:6" ht="16.5" customHeight="1" x14ac:dyDescent="0.2">
      <c r="B47" s="2"/>
      <c r="C47" s="24"/>
      <c r="D47" s="24"/>
      <c r="E47" s="24"/>
      <c r="F47" s="24"/>
    </row>
    <row r="48" spans="1:6" s="10" customFormat="1" ht="23.25" customHeight="1" x14ac:dyDescent="0.25">
      <c r="A48" s="147"/>
      <c r="B48" s="201" t="s">
        <v>127</v>
      </c>
      <c r="C48" s="201"/>
      <c r="D48" s="201"/>
      <c r="E48" s="201"/>
      <c r="F48" s="201"/>
    </row>
    <row r="49" spans="1:6" ht="13.5" thickBot="1" x14ac:dyDescent="0.25">
      <c r="B49" s="5"/>
      <c r="C49" s="24"/>
      <c r="D49" s="24"/>
      <c r="E49" s="24"/>
      <c r="F49" s="25" t="s">
        <v>13</v>
      </c>
    </row>
    <row r="50" spans="1:6" ht="39" customHeight="1" thickBot="1" x14ac:dyDescent="0.25">
      <c r="A50" s="131"/>
      <c r="B50" s="6"/>
      <c r="C50" s="205" t="s">
        <v>7</v>
      </c>
      <c r="D50" s="206"/>
      <c r="E50" s="207"/>
      <c r="F50" s="89" t="s">
        <v>8</v>
      </c>
    </row>
    <row r="51" spans="1:6" ht="17.25" customHeight="1" x14ac:dyDescent="0.2">
      <c r="A51" s="132"/>
      <c r="B51" s="7" t="s">
        <v>0</v>
      </c>
      <c r="C51" s="14" t="s">
        <v>114</v>
      </c>
      <c r="D51" s="14" t="s">
        <v>74</v>
      </c>
      <c r="E51" s="14" t="s">
        <v>114</v>
      </c>
      <c r="F51" s="14" t="s">
        <v>74</v>
      </c>
    </row>
    <row r="52" spans="1:6" ht="16.5" customHeight="1" x14ac:dyDescent="0.2">
      <c r="A52" s="132"/>
      <c r="B52" s="8"/>
      <c r="C52" s="17">
        <v>2017</v>
      </c>
      <c r="D52" s="17">
        <v>2017</v>
      </c>
      <c r="E52" s="17">
        <v>2016</v>
      </c>
      <c r="F52" s="17">
        <v>2017</v>
      </c>
    </row>
    <row r="53" spans="1:6" ht="33" customHeight="1" thickBot="1" x14ac:dyDescent="0.25">
      <c r="A53" s="133"/>
      <c r="B53" s="4"/>
      <c r="C53" s="15" t="s">
        <v>1</v>
      </c>
      <c r="D53" s="15" t="s">
        <v>1</v>
      </c>
      <c r="E53" s="15" t="s">
        <v>1</v>
      </c>
      <c r="F53" s="15" t="s">
        <v>1</v>
      </c>
    </row>
    <row r="54" spans="1:6" ht="16.5" customHeight="1" x14ac:dyDescent="0.2">
      <c r="A54" s="148" t="s">
        <v>22</v>
      </c>
      <c r="B54" s="21" t="s">
        <v>47</v>
      </c>
      <c r="C54" s="19"/>
      <c r="D54" s="19"/>
      <c r="E54" s="19"/>
      <c r="F54" s="19"/>
    </row>
    <row r="55" spans="1:6" ht="16.5" customHeight="1" x14ac:dyDescent="0.2">
      <c r="A55" s="132"/>
      <c r="B55" s="29" t="s">
        <v>2</v>
      </c>
      <c r="C55" s="19">
        <v>3262</v>
      </c>
      <c r="D55" s="19">
        <v>2784</v>
      </c>
      <c r="E55" s="19">
        <v>4766</v>
      </c>
      <c r="F55" s="19">
        <v>14051</v>
      </c>
    </row>
    <row r="56" spans="1:6" ht="16.5" customHeight="1" x14ac:dyDescent="0.2">
      <c r="A56" s="132"/>
      <c r="B56" s="29" t="s">
        <v>5</v>
      </c>
      <c r="C56" s="19">
        <v>632</v>
      </c>
      <c r="D56" s="19">
        <v>680</v>
      </c>
      <c r="E56" s="19">
        <v>589</v>
      </c>
      <c r="F56" s="19">
        <v>3040</v>
      </c>
    </row>
    <row r="57" spans="1:6" ht="16.5" customHeight="1" x14ac:dyDescent="0.2">
      <c r="A57" s="149"/>
      <c r="B57" s="34" t="s">
        <v>40</v>
      </c>
      <c r="C57" s="33">
        <v>3894</v>
      </c>
      <c r="D57" s="33">
        <v>3464</v>
      </c>
      <c r="E57" s="33">
        <v>5355</v>
      </c>
      <c r="F57" s="33">
        <v>17091</v>
      </c>
    </row>
    <row r="58" spans="1:6" ht="16.5" customHeight="1" x14ac:dyDescent="0.2">
      <c r="A58" s="148" t="s">
        <v>24</v>
      </c>
      <c r="B58" s="21" t="s">
        <v>50</v>
      </c>
      <c r="C58" s="16"/>
      <c r="D58" s="16"/>
      <c r="E58" s="16"/>
      <c r="F58" s="16"/>
    </row>
    <row r="59" spans="1:6" ht="18.75" customHeight="1" x14ac:dyDescent="0.2">
      <c r="A59" s="132"/>
      <c r="B59" s="29" t="s">
        <v>2</v>
      </c>
      <c r="C59" s="19">
        <v>403</v>
      </c>
      <c r="D59" s="19">
        <v>818</v>
      </c>
      <c r="E59" s="19">
        <v>1794</v>
      </c>
      <c r="F59" s="19">
        <v>3042</v>
      </c>
    </row>
    <row r="60" spans="1:6" ht="18.75" customHeight="1" x14ac:dyDescent="0.2">
      <c r="A60" s="132"/>
      <c r="B60" s="29" t="s">
        <v>5</v>
      </c>
      <c r="C60" s="19">
        <v>31</v>
      </c>
      <c r="D60" s="19">
        <v>124</v>
      </c>
      <c r="E60" s="19">
        <v>37</v>
      </c>
      <c r="F60" s="19">
        <v>311</v>
      </c>
    </row>
    <row r="61" spans="1:6" ht="18.75" customHeight="1" x14ac:dyDescent="0.2">
      <c r="A61" s="132"/>
      <c r="B61" s="29" t="s">
        <v>3</v>
      </c>
      <c r="C61" s="22">
        <v>434</v>
      </c>
      <c r="D61" s="22">
        <v>942</v>
      </c>
      <c r="E61" s="22">
        <v>1831</v>
      </c>
      <c r="F61" s="22">
        <v>3353</v>
      </c>
    </row>
    <row r="62" spans="1:6" ht="18.75" customHeight="1" x14ac:dyDescent="0.2">
      <c r="A62" s="132"/>
      <c r="B62" s="21" t="s">
        <v>20</v>
      </c>
      <c r="C62" s="19">
        <v>3</v>
      </c>
      <c r="D62" s="19">
        <v>8</v>
      </c>
      <c r="E62" s="19">
        <v>4</v>
      </c>
      <c r="F62" s="19">
        <v>24</v>
      </c>
    </row>
    <row r="63" spans="1:6" ht="16.5" customHeight="1" x14ac:dyDescent="0.2">
      <c r="A63" s="132"/>
      <c r="B63" s="7" t="s">
        <v>51</v>
      </c>
      <c r="C63" s="35">
        <v>-697</v>
      </c>
      <c r="D63" s="35">
        <v>744</v>
      </c>
      <c r="E63" s="35">
        <v>43</v>
      </c>
      <c r="F63" s="35">
        <v>596</v>
      </c>
    </row>
    <row r="64" spans="1:6" ht="12.75" customHeight="1" x14ac:dyDescent="0.2">
      <c r="A64" s="132"/>
      <c r="B64" s="21" t="s">
        <v>18</v>
      </c>
      <c r="C64" s="19"/>
      <c r="D64" s="19"/>
      <c r="E64" s="19"/>
      <c r="F64" s="19"/>
    </row>
    <row r="65" spans="1:6" s="26" customFormat="1" ht="33" customHeight="1" x14ac:dyDescent="0.15">
      <c r="A65" s="137"/>
      <c r="B65" s="104" t="s">
        <v>68</v>
      </c>
      <c r="C65" s="103">
        <v>1128</v>
      </c>
      <c r="D65" s="103">
        <v>190</v>
      </c>
      <c r="E65" s="103">
        <v>1784</v>
      </c>
      <c r="F65" s="115">
        <v>2733</v>
      </c>
    </row>
    <row r="66" spans="1:6" ht="18.75" customHeight="1" x14ac:dyDescent="0.2">
      <c r="A66" s="150"/>
      <c r="B66" s="112" t="s">
        <v>91</v>
      </c>
      <c r="C66" s="30">
        <v>0</v>
      </c>
      <c r="D66" s="30">
        <v>-340</v>
      </c>
      <c r="E66" s="30"/>
      <c r="F66" s="30">
        <v>-340</v>
      </c>
    </row>
    <row r="67" spans="1:6" ht="18.75" customHeight="1" x14ac:dyDescent="0.2">
      <c r="A67" s="151"/>
      <c r="B67" s="34" t="s">
        <v>69</v>
      </c>
      <c r="C67" s="33">
        <v>1128</v>
      </c>
      <c r="D67" s="33">
        <v>-150</v>
      </c>
      <c r="E67" s="33">
        <v>1784</v>
      </c>
      <c r="F67" s="33">
        <v>2393</v>
      </c>
    </row>
    <row r="68" spans="1:6" ht="18.75" customHeight="1" x14ac:dyDescent="0.2">
      <c r="A68" s="150" t="s">
        <v>25</v>
      </c>
      <c r="B68" s="21" t="s">
        <v>48</v>
      </c>
      <c r="C68" s="19"/>
      <c r="D68" s="19"/>
      <c r="E68" s="19"/>
      <c r="F68" s="19"/>
    </row>
    <row r="69" spans="1:6" ht="18.75" customHeight="1" x14ac:dyDescent="0.2">
      <c r="A69" s="132"/>
      <c r="B69" s="21" t="s">
        <v>2</v>
      </c>
      <c r="C69" s="19">
        <v>5028</v>
      </c>
      <c r="D69" s="19">
        <v>4488</v>
      </c>
      <c r="E69" s="19">
        <v>6011</v>
      </c>
      <c r="F69" s="19">
        <v>4488</v>
      </c>
    </row>
    <row r="70" spans="1:6" ht="18.75" customHeight="1" x14ac:dyDescent="0.2">
      <c r="A70" s="132"/>
      <c r="B70" s="21" t="s">
        <v>15</v>
      </c>
      <c r="C70" s="19">
        <v>1256</v>
      </c>
      <c r="D70" s="19">
        <v>1187</v>
      </c>
      <c r="E70" s="19">
        <v>0</v>
      </c>
      <c r="F70" s="19">
        <v>1187</v>
      </c>
    </row>
    <row r="71" spans="1:6" ht="18.75" customHeight="1" x14ac:dyDescent="0.2">
      <c r="A71" s="132"/>
      <c r="B71" s="21" t="s">
        <v>5</v>
      </c>
      <c r="C71" s="19">
        <v>11996</v>
      </c>
      <c r="D71" s="19">
        <v>9732</v>
      </c>
      <c r="E71" s="19">
        <v>8994</v>
      </c>
      <c r="F71" s="19">
        <v>9732</v>
      </c>
    </row>
    <row r="72" spans="1:6" ht="18.75" customHeight="1" x14ac:dyDescent="0.2">
      <c r="A72" s="132"/>
      <c r="B72" s="21" t="s">
        <v>12</v>
      </c>
      <c r="C72" s="19">
        <v>4706</v>
      </c>
      <c r="D72" s="19">
        <v>7593</v>
      </c>
      <c r="E72" s="19">
        <v>6669</v>
      </c>
      <c r="F72" s="19">
        <v>7593</v>
      </c>
    </row>
    <row r="73" spans="1:6" ht="18.75" customHeight="1" thickBot="1" x14ac:dyDescent="0.25">
      <c r="A73" s="133"/>
      <c r="B73" s="113" t="s">
        <v>3</v>
      </c>
      <c r="C73" s="114">
        <v>22986</v>
      </c>
      <c r="D73" s="114">
        <v>23000</v>
      </c>
      <c r="E73" s="114">
        <v>21674</v>
      </c>
      <c r="F73" s="114">
        <v>23000</v>
      </c>
    </row>
    <row r="74" spans="1:6" x14ac:dyDescent="0.2">
      <c r="B74" s="9"/>
      <c r="C74" s="9"/>
      <c r="E74" s="12"/>
      <c r="F74" s="12"/>
    </row>
    <row r="77" spans="1:6" ht="15.75" x14ac:dyDescent="0.25">
      <c r="B77" s="201" t="s">
        <v>127</v>
      </c>
      <c r="C77" s="201"/>
      <c r="D77" s="201"/>
      <c r="E77" s="201"/>
      <c r="F77" s="201"/>
    </row>
    <row r="78" spans="1:6" ht="13.5" thickBot="1" x14ac:dyDescent="0.25">
      <c r="F78" s="25" t="s">
        <v>13</v>
      </c>
    </row>
    <row r="79" spans="1:6" ht="39" customHeight="1" thickBot="1" x14ac:dyDescent="0.25">
      <c r="A79" s="131"/>
      <c r="B79" s="6"/>
      <c r="C79" s="205" t="s">
        <v>7</v>
      </c>
      <c r="D79" s="213"/>
      <c r="E79" s="214"/>
      <c r="F79" s="89" t="s">
        <v>8</v>
      </c>
    </row>
    <row r="80" spans="1:6" ht="17.25" customHeight="1" x14ac:dyDescent="0.2">
      <c r="A80" s="132"/>
      <c r="B80" s="7" t="s">
        <v>0</v>
      </c>
      <c r="C80" s="14" t="s">
        <v>114</v>
      </c>
      <c r="D80" s="14" t="s">
        <v>74</v>
      </c>
      <c r="E80" s="14" t="s">
        <v>114</v>
      </c>
      <c r="F80" s="14" t="s">
        <v>74</v>
      </c>
    </row>
    <row r="81" spans="1:6" ht="16.5" customHeight="1" thickBot="1" x14ac:dyDescent="0.25">
      <c r="A81" s="132"/>
      <c r="B81" s="8"/>
      <c r="C81" s="102">
        <v>2017</v>
      </c>
      <c r="D81" s="102">
        <v>2017</v>
      </c>
      <c r="E81" s="102">
        <v>2016</v>
      </c>
      <c r="F81" s="102">
        <v>2017</v>
      </c>
    </row>
    <row r="82" spans="1:6" ht="20.25" customHeight="1" thickBot="1" x14ac:dyDescent="0.25">
      <c r="A82" s="133"/>
      <c r="B82" s="4"/>
      <c r="C82" s="15" t="s">
        <v>1</v>
      </c>
      <c r="D82" s="15" t="s">
        <v>1</v>
      </c>
      <c r="E82" s="15" t="s">
        <v>1</v>
      </c>
      <c r="F82" s="49" t="s">
        <v>1</v>
      </c>
    </row>
    <row r="83" spans="1:6" ht="18.75" customHeight="1" x14ac:dyDescent="0.2">
      <c r="A83" s="150"/>
      <c r="B83" s="21" t="s">
        <v>48</v>
      </c>
      <c r="C83" s="19"/>
      <c r="D83" s="19"/>
      <c r="E83" s="19"/>
      <c r="F83" s="19"/>
    </row>
    <row r="84" spans="1:6" ht="18.75" customHeight="1" x14ac:dyDescent="0.2">
      <c r="A84" s="150"/>
      <c r="B84" s="21" t="s">
        <v>92</v>
      </c>
      <c r="C84" s="19"/>
      <c r="D84" s="19"/>
      <c r="E84" s="19"/>
      <c r="F84" s="19"/>
    </row>
    <row r="85" spans="1:6" ht="18.75" customHeight="1" x14ac:dyDescent="0.2">
      <c r="A85" s="150"/>
      <c r="B85" s="29" t="s">
        <v>2</v>
      </c>
      <c r="C85" s="19">
        <v>7078</v>
      </c>
      <c r="D85" s="19">
        <v>5089</v>
      </c>
      <c r="E85" s="19">
        <v>6679</v>
      </c>
      <c r="F85" s="19">
        <v>5089</v>
      </c>
    </row>
    <row r="86" spans="1:6" ht="18.75" customHeight="1" x14ac:dyDescent="0.2">
      <c r="A86" s="150"/>
      <c r="B86" s="29" t="s">
        <v>105</v>
      </c>
      <c r="C86" s="19">
        <v>1256</v>
      </c>
      <c r="D86" s="19">
        <v>1187</v>
      </c>
      <c r="E86" s="19">
        <v>0</v>
      </c>
      <c r="F86" s="19">
        <v>1187</v>
      </c>
    </row>
    <row r="87" spans="1:6" ht="18.75" customHeight="1" x14ac:dyDescent="0.2">
      <c r="A87" s="150"/>
      <c r="B87" s="29" t="s">
        <v>5</v>
      </c>
      <c r="C87" s="19">
        <v>13705</v>
      </c>
      <c r="D87" s="19">
        <v>12275</v>
      </c>
      <c r="E87" s="19">
        <v>10900</v>
      </c>
      <c r="F87" s="19">
        <v>12275</v>
      </c>
    </row>
    <row r="88" spans="1:6" ht="18.75" customHeight="1" x14ac:dyDescent="0.2">
      <c r="A88" s="132"/>
      <c r="B88" s="29" t="s">
        <v>12</v>
      </c>
      <c r="C88" s="19">
        <v>5903</v>
      </c>
      <c r="D88" s="19">
        <v>8855</v>
      </c>
      <c r="E88" s="19">
        <v>7156</v>
      </c>
      <c r="F88" s="19">
        <v>8855</v>
      </c>
    </row>
    <row r="89" spans="1:6" ht="18.75" customHeight="1" x14ac:dyDescent="0.2">
      <c r="A89" s="132"/>
      <c r="B89" s="21" t="s">
        <v>93</v>
      </c>
      <c r="C89" s="19">
        <v>27942</v>
      </c>
      <c r="D89" s="19">
        <v>27406</v>
      </c>
      <c r="E89" s="19">
        <v>24735</v>
      </c>
      <c r="F89" s="19">
        <v>27406</v>
      </c>
    </row>
    <row r="90" spans="1:6" ht="18.75" customHeight="1" x14ac:dyDescent="0.2">
      <c r="A90" s="132"/>
      <c r="B90" s="21"/>
      <c r="C90" s="19"/>
      <c r="D90" s="19"/>
      <c r="E90" s="19"/>
      <c r="F90" s="19"/>
    </row>
    <row r="91" spans="1:6" ht="18.75" customHeight="1" x14ac:dyDescent="0.2">
      <c r="A91" s="132"/>
      <c r="B91" s="21" t="s">
        <v>94</v>
      </c>
      <c r="C91" s="19"/>
      <c r="D91" s="19"/>
      <c r="E91" s="19"/>
      <c r="F91" s="19"/>
    </row>
    <row r="92" spans="1:6" ht="18.75" customHeight="1" x14ac:dyDescent="0.2">
      <c r="A92" s="132"/>
      <c r="B92" s="29" t="s">
        <v>2</v>
      </c>
      <c r="C92" s="19">
        <v>2050</v>
      </c>
      <c r="D92" s="19">
        <v>601</v>
      </c>
      <c r="E92" s="19">
        <v>668</v>
      </c>
      <c r="F92" s="19">
        <v>601</v>
      </c>
    </row>
    <row r="93" spans="1:6" ht="18.75" customHeight="1" x14ac:dyDescent="0.2">
      <c r="A93" s="132"/>
      <c r="B93" s="29" t="s">
        <v>105</v>
      </c>
      <c r="C93" s="19">
        <v>0</v>
      </c>
      <c r="D93" s="19">
        <v>0</v>
      </c>
      <c r="E93" s="19">
        <v>0</v>
      </c>
      <c r="F93" s="19">
        <v>0</v>
      </c>
    </row>
    <row r="94" spans="1:6" ht="18.75" customHeight="1" x14ac:dyDescent="0.2">
      <c r="A94" s="132"/>
      <c r="B94" s="29" t="s">
        <v>5</v>
      </c>
      <c r="C94" s="19">
        <v>1709</v>
      </c>
      <c r="D94" s="19">
        <v>2543</v>
      </c>
      <c r="E94" s="19">
        <v>1906</v>
      </c>
      <c r="F94" s="19">
        <v>2543</v>
      </c>
    </row>
    <row r="95" spans="1:6" ht="18.75" customHeight="1" x14ac:dyDescent="0.2">
      <c r="A95" s="132"/>
      <c r="B95" s="29" t="s">
        <v>12</v>
      </c>
      <c r="C95" s="19">
        <v>1197</v>
      </c>
      <c r="D95" s="19">
        <v>1262</v>
      </c>
      <c r="E95" s="19">
        <v>487</v>
      </c>
      <c r="F95" s="19">
        <v>1262</v>
      </c>
    </row>
    <row r="96" spans="1:6" ht="18.75" customHeight="1" x14ac:dyDescent="0.2">
      <c r="A96" s="132"/>
      <c r="B96" s="21" t="s">
        <v>95</v>
      </c>
      <c r="C96" s="19">
        <v>4956</v>
      </c>
      <c r="D96" s="19">
        <v>4406</v>
      </c>
      <c r="E96" s="19">
        <v>3061</v>
      </c>
      <c r="F96" s="19">
        <v>4406</v>
      </c>
    </row>
    <row r="97" spans="1:6" ht="18.75" customHeight="1" x14ac:dyDescent="0.2">
      <c r="A97" s="132"/>
      <c r="B97" s="21"/>
      <c r="C97" s="19"/>
      <c r="D97" s="19"/>
      <c r="E97" s="19"/>
      <c r="F97" s="19"/>
    </row>
    <row r="98" spans="1:6" ht="18.75" customHeight="1" thickBot="1" x14ac:dyDescent="0.25">
      <c r="A98" s="133"/>
      <c r="B98" s="113" t="s">
        <v>48</v>
      </c>
      <c r="C98" s="114">
        <v>22986</v>
      </c>
      <c r="D98" s="114">
        <v>23000</v>
      </c>
      <c r="E98" s="114">
        <v>21674</v>
      </c>
      <c r="F98" s="114">
        <v>23000</v>
      </c>
    </row>
    <row r="99" spans="1:6" ht="85.5" customHeight="1" x14ac:dyDescent="0.25">
      <c r="A99" s="147" t="s">
        <v>111</v>
      </c>
      <c r="B99" s="218" t="s">
        <v>153</v>
      </c>
      <c r="C99" s="218"/>
      <c r="D99" s="218"/>
      <c r="E99" s="218"/>
      <c r="F99" s="218"/>
    </row>
    <row r="100" spans="1:6" ht="29.25" customHeight="1" x14ac:dyDescent="0.25">
      <c r="A100" s="190" t="s">
        <v>11</v>
      </c>
      <c r="B100" s="10"/>
      <c r="C100" s="10"/>
      <c r="D100" s="2"/>
      <c r="E100" s="18"/>
      <c r="F100" s="18"/>
    </row>
    <row r="101" spans="1:6" ht="18.75" customHeight="1" x14ac:dyDescent="0.2">
      <c r="A101" s="189" t="s">
        <v>43</v>
      </c>
      <c r="B101" s="209" t="s">
        <v>115</v>
      </c>
      <c r="C101" s="209"/>
      <c r="D101" s="209"/>
      <c r="E101" s="209"/>
      <c r="F101" s="209"/>
    </row>
    <row r="102" spans="1:6" ht="43.5" customHeight="1" x14ac:dyDescent="0.2">
      <c r="A102" s="189" t="s">
        <v>46</v>
      </c>
      <c r="B102" s="209" t="s">
        <v>162</v>
      </c>
      <c r="C102" s="209"/>
      <c r="D102" s="209"/>
      <c r="E102" s="209"/>
      <c r="F102" s="209"/>
    </row>
    <row r="103" spans="1:6" ht="90.75" customHeight="1" x14ac:dyDescent="0.2">
      <c r="A103" s="189" t="s">
        <v>44</v>
      </c>
      <c r="B103" s="209" t="s">
        <v>163</v>
      </c>
      <c r="C103" s="209"/>
      <c r="D103" s="209"/>
      <c r="E103" s="209"/>
      <c r="F103" s="209"/>
    </row>
    <row r="104" spans="1:6" ht="18" customHeight="1" thickBot="1" x14ac:dyDescent="0.25">
      <c r="A104" s="189"/>
      <c r="B104" s="188"/>
      <c r="C104" s="188"/>
      <c r="D104" s="188"/>
      <c r="E104" s="188"/>
      <c r="F104" s="87" t="s">
        <v>64</v>
      </c>
    </row>
    <row r="105" spans="1:6" ht="18.75" customHeight="1" thickBot="1" x14ac:dyDescent="0.25">
      <c r="A105" s="189"/>
      <c r="B105" s="219" t="s">
        <v>0</v>
      </c>
      <c r="C105" s="220"/>
      <c r="D105" s="215" t="s">
        <v>118</v>
      </c>
      <c r="E105" s="216"/>
      <c r="F105" s="217"/>
    </row>
    <row r="106" spans="1:6" ht="18.75" customHeight="1" thickBot="1" x14ac:dyDescent="0.25">
      <c r="A106" s="189"/>
      <c r="B106" s="221"/>
      <c r="C106" s="222"/>
      <c r="D106" s="205" t="s">
        <v>7</v>
      </c>
      <c r="E106" s="214"/>
      <c r="F106" s="89" t="s">
        <v>8</v>
      </c>
    </row>
    <row r="107" spans="1:6" ht="18.75" customHeight="1" x14ac:dyDescent="0.2">
      <c r="A107" s="189"/>
      <c r="B107" s="221"/>
      <c r="C107" s="222"/>
      <c r="D107" s="95" t="s">
        <v>74</v>
      </c>
      <c r="E107" s="95" t="s">
        <v>114</v>
      </c>
      <c r="F107" s="96" t="s">
        <v>74</v>
      </c>
    </row>
    <row r="108" spans="1:6" ht="18.75" customHeight="1" x14ac:dyDescent="0.2">
      <c r="A108" s="189"/>
      <c r="B108" s="221"/>
      <c r="C108" s="222"/>
      <c r="D108" s="97">
        <v>2017</v>
      </c>
      <c r="E108" s="97">
        <v>2016</v>
      </c>
      <c r="F108" s="98">
        <v>2017</v>
      </c>
    </row>
    <row r="109" spans="1:6" ht="18.75" customHeight="1" x14ac:dyDescent="0.2">
      <c r="A109" s="189"/>
      <c r="B109" s="223"/>
      <c r="C109" s="224"/>
      <c r="D109" s="99" t="s">
        <v>1</v>
      </c>
      <c r="E109" s="44" t="s">
        <v>1</v>
      </c>
      <c r="F109" s="100" t="s">
        <v>1</v>
      </c>
    </row>
    <row r="110" spans="1:6" ht="18.75" customHeight="1" x14ac:dyDescent="0.2">
      <c r="A110" s="189"/>
      <c r="B110" s="225" t="s">
        <v>116</v>
      </c>
      <c r="C110" s="226"/>
      <c r="D110" s="120">
        <v>583</v>
      </c>
      <c r="E110" s="121">
        <v>1514</v>
      </c>
      <c r="F110" s="122">
        <v>2526</v>
      </c>
    </row>
    <row r="111" spans="1:6" ht="18.75" customHeight="1" x14ac:dyDescent="0.2">
      <c r="A111" s="189"/>
      <c r="B111" s="197" t="s">
        <v>154</v>
      </c>
      <c r="C111" s="198"/>
      <c r="D111" s="123">
        <v>11</v>
      </c>
      <c r="E111" s="124">
        <v>24</v>
      </c>
      <c r="F111" s="125">
        <v>14</v>
      </c>
    </row>
    <row r="112" spans="1:6" ht="18.75" customHeight="1" x14ac:dyDescent="0.2">
      <c r="A112" s="189"/>
      <c r="B112" s="199" t="s">
        <v>139</v>
      </c>
      <c r="C112" s="200"/>
      <c r="D112" s="123">
        <v>-210</v>
      </c>
      <c r="E112" s="124">
        <v>-68</v>
      </c>
      <c r="F112" s="125">
        <v>-94</v>
      </c>
    </row>
    <row r="113" spans="1:6" ht="18.75" hidden="1" customHeight="1" x14ac:dyDescent="0.2">
      <c r="A113" s="189"/>
      <c r="B113" s="180" t="s">
        <v>122</v>
      </c>
      <c r="C113" s="184"/>
      <c r="D113" s="123"/>
      <c r="E113" s="124"/>
      <c r="F113" s="125"/>
    </row>
    <row r="114" spans="1:6" ht="18.75" hidden="1" customHeight="1" x14ac:dyDescent="0.2">
      <c r="A114" s="189"/>
      <c r="B114" s="174"/>
      <c r="C114" s="185"/>
      <c r="D114" s="123"/>
      <c r="E114" s="124"/>
      <c r="F114" s="125"/>
    </row>
    <row r="115" spans="1:6" ht="18.75" customHeight="1" x14ac:dyDescent="0.2">
      <c r="A115" s="189"/>
      <c r="B115" s="199" t="s">
        <v>148</v>
      </c>
      <c r="C115" s="200"/>
      <c r="D115" s="123"/>
      <c r="E115" s="124">
        <v>-88</v>
      </c>
      <c r="F115" s="125">
        <v>-88</v>
      </c>
    </row>
    <row r="116" spans="1:6" ht="18.75" customHeight="1" x14ac:dyDescent="0.2">
      <c r="A116" s="189"/>
      <c r="B116" s="197" t="s">
        <v>5</v>
      </c>
      <c r="C116" s="198"/>
      <c r="D116" s="123">
        <v>7</v>
      </c>
      <c r="E116" s="124">
        <v>0</v>
      </c>
      <c r="F116" s="125">
        <v>-54</v>
      </c>
    </row>
    <row r="117" spans="1:6" ht="18.75" customHeight="1" x14ac:dyDescent="0.2">
      <c r="A117" s="189"/>
      <c r="B117" s="228" t="s">
        <v>117</v>
      </c>
      <c r="C117" s="229"/>
      <c r="D117" s="120">
        <v>391</v>
      </c>
      <c r="E117" s="121">
        <v>1382</v>
      </c>
      <c r="F117" s="122">
        <v>2304</v>
      </c>
    </row>
    <row r="118" spans="1:6" ht="18.75" customHeight="1" x14ac:dyDescent="0.2">
      <c r="A118" s="189"/>
      <c r="B118" s="230" t="s">
        <v>142</v>
      </c>
      <c r="C118" s="231"/>
      <c r="D118" s="154">
        <v>269</v>
      </c>
      <c r="E118" s="155">
        <v>431</v>
      </c>
      <c r="F118" s="156">
        <v>789</v>
      </c>
    </row>
    <row r="119" spans="1:6" ht="13.5" thickBot="1" x14ac:dyDescent="0.25">
      <c r="A119" s="189"/>
      <c r="B119" s="195" t="s">
        <v>143</v>
      </c>
      <c r="C119" s="196"/>
      <c r="D119" s="126">
        <v>660</v>
      </c>
      <c r="E119" s="127">
        <v>1813</v>
      </c>
      <c r="F119" s="128">
        <v>3093</v>
      </c>
    </row>
    <row r="120" spans="1:6" x14ac:dyDescent="0.2">
      <c r="A120" s="189"/>
      <c r="B120" s="160"/>
      <c r="C120" s="160"/>
      <c r="D120" s="161"/>
      <c r="E120" s="161"/>
      <c r="F120" s="161"/>
    </row>
    <row r="121" spans="1:6" x14ac:dyDescent="0.2">
      <c r="A121" s="189"/>
      <c r="B121" s="181"/>
      <c r="C121" s="181"/>
      <c r="D121" s="161"/>
      <c r="E121" s="161"/>
      <c r="F121" s="161"/>
    </row>
    <row r="122" spans="1:6" ht="26.25" customHeight="1" x14ac:dyDescent="0.2">
      <c r="A122" s="189" t="s">
        <v>45</v>
      </c>
      <c r="B122" s="227" t="s">
        <v>161</v>
      </c>
      <c r="C122" s="227"/>
      <c r="D122" s="227"/>
      <c r="E122" s="227"/>
      <c r="F122" s="227"/>
    </row>
    <row r="123" spans="1:6" ht="18.75" customHeight="1" x14ac:dyDescent="0.2">
      <c r="A123" s="189" t="s">
        <v>53</v>
      </c>
      <c r="B123" s="209" t="s">
        <v>134</v>
      </c>
      <c r="C123" s="209"/>
      <c r="D123" s="209"/>
      <c r="E123" s="209"/>
      <c r="F123" s="209"/>
    </row>
    <row r="124" spans="1:6" ht="18.75" customHeight="1" x14ac:dyDescent="0.2">
      <c r="A124" s="189"/>
      <c r="B124" s="209"/>
      <c r="C124" s="209"/>
      <c r="D124" s="209"/>
      <c r="E124" s="209"/>
      <c r="F124" s="209"/>
    </row>
    <row r="125" spans="1:6" ht="13.5" thickBot="1" x14ac:dyDescent="0.25">
      <c r="A125" s="189"/>
      <c r="B125" s="188"/>
      <c r="C125" s="188"/>
      <c r="D125" s="188"/>
      <c r="E125" s="188"/>
      <c r="F125" s="87" t="s">
        <v>64</v>
      </c>
    </row>
    <row r="126" spans="1:6" ht="13.5" thickBot="1" x14ac:dyDescent="0.25">
      <c r="A126" s="189"/>
      <c r="B126" s="46"/>
      <c r="C126" s="210" t="s">
        <v>7</v>
      </c>
      <c r="D126" s="211"/>
      <c r="E126" s="212"/>
      <c r="F126" s="101" t="s">
        <v>8</v>
      </c>
    </row>
    <row r="127" spans="1:6" ht="18.75" customHeight="1" x14ac:dyDescent="0.2">
      <c r="A127" s="189"/>
      <c r="B127" s="47"/>
      <c r="C127" s="14" t="s">
        <v>114</v>
      </c>
      <c r="D127" s="14" t="s">
        <v>74</v>
      </c>
      <c r="E127" s="14" t="s">
        <v>114</v>
      </c>
      <c r="F127" s="14" t="s">
        <v>74</v>
      </c>
    </row>
    <row r="128" spans="1:6" ht="18.75" customHeight="1" x14ac:dyDescent="0.2">
      <c r="A128" s="189"/>
      <c r="B128" s="47"/>
      <c r="C128" s="17">
        <v>2017</v>
      </c>
      <c r="D128" s="17">
        <v>2017</v>
      </c>
      <c r="E128" s="17">
        <v>2016</v>
      </c>
      <c r="F128" s="17">
        <v>2017</v>
      </c>
    </row>
    <row r="129" spans="1:6" ht="15" customHeight="1" thickBot="1" x14ac:dyDescent="0.25">
      <c r="A129" s="189"/>
      <c r="B129" s="48"/>
      <c r="C129" s="55" t="s">
        <v>1</v>
      </c>
      <c r="D129" s="55" t="s">
        <v>1</v>
      </c>
      <c r="E129" s="55" t="s">
        <v>1</v>
      </c>
      <c r="F129" s="55" t="s">
        <v>1</v>
      </c>
    </row>
    <row r="130" spans="1:6" s="50" customFormat="1" ht="28.5" customHeight="1" thickBot="1" x14ac:dyDescent="0.2">
      <c r="A130" s="191"/>
      <c r="B130" s="51" t="s">
        <v>72</v>
      </c>
      <c r="C130" s="107">
        <v>-174</v>
      </c>
      <c r="D130" s="107">
        <v>68</v>
      </c>
      <c r="E130" s="107">
        <v>63</v>
      </c>
      <c r="F130" s="107">
        <v>251</v>
      </c>
    </row>
    <row r="131" spans="1:6" s="50" customFormat="1" ht="33" customHeight="1" thickBot="1" x14ac:dyDescent="0.2">
      <c r="A131" s="191"/>
      <c r="B131" s="51" t="s">
        <v>73</v>
      </c>
      <c r="C131" s="107">
        <v>-420</v>
      </c>
      <c r="D131" s="107">
        <v>-506</v>
      </c>
      <c r="E131" s="107">
        <v>-367</v>
      </c>
      <c r="F131" s="107">
        <v>-1894</v>
      </c>
    </row>
    <row r="132" spans="1:6" x14ac:dyDescent="0.2">
      <c r="A132" s="186"/>
      <c r="B132" s="11"/>
      <c r="C132" s="28"/>
      <c r="D132" s="28"/>
      <c r="E132" s="28"/>
      <c r="F132" s="28"/>
    </row>
    <row r="133" spans="1:6" x14ac:dyDescent="0.2">
      <c r="A133" s="189" t="s">
        <v>54</v>
      </c>
      <c r="B133" s="69" t="s">
        <v>70</v>
      </c>
      <c r="C133" s="69"/>
      <c r="D133" s="69"/>
      <c r="E133" s="69"/>
      <c r="F133" s="69"/>
    </row>
    <row r="134" spans="1:6" ht="109.5" customHeight="1" x14ac:dyDescent="0.2">
      <c r="A134" s="189"/>
      <c r="B134" s="233" t="s">
        <v>166</v>
      </c>
      <c r="C134" s="233"/>
      <c r="D134" s="233"/>
      <c r="E134" s="233"/>
      <c r="F134" s="233"/>
    </row>
    <row r="135" spans="1:6" ht="12.75" customHeight="1" x14ac:dyDescent="0.2">
      <c r="A135" s="189" t="s">
        <v>88</v>
      </c>
      <c r="B135" s="209" t="s">
        <v>164</v>
      </c>
      <c r="C135" s="209"/>
      <c r="D135" s="209"/>
      <c r="E135" s="209"/>
      <c r="F135" s="209"/>
    </row>
    <row r="136" spans="1:6" ht="12.75" customHeight="1" x14ac:dyDescent="0.2">
      <c r="A136" s="189"/>
      <c r="B136" s="194"/>
      <c r="C136" s="194"/>
      <c r="D136" s="194"/>
      <c r="E136" s="194"/>
      <c r="F136" s="194"/>
    </row>
    <row r="137" spans="1:6" ht="12.75" customHeight="1" x14ac:dyDescent="0.2">
      <c r="A137" s="189" t="s">
        <v>146</v>
      </c>
      <c r="B137" s="209" t="s">
        <v>89</v>
      </c>
      <c r="C137" s="209"/>
      <c r="D137" s="209"/>
      <c r="E137" s="209"/>
      <c r="F137" s="209"/>
    </row>
    <row r="138" spans="1:6" x14ac:dyDescent="0.2">
      <c r="A138" s="186"/>
      <c r="B138" s="209"/>
      <c r="C138" s="209"/>
      <c r="D138" s="209"/>
      <c r="E138" s="209"/>
      <c r="F138" s="209"/>
    </row>
    <row r="139" spans="1:6" ht="9" customHeight="1" x14ac:dyDescent="0.2">
      <c r="A139" s="186"/>
      <c r="B139" s="2"/>
      <c r="C139" s="2"/>
      <c r="D139" s="2"/>
    </row>
    <row r="140" spans="1:6" x14ac:dyDescent="0.2">
      <c r="A140" s="1" t="s">
        <v>52</v>
      </c>
      <c r="B140" s="2"/>
      <c r="C140" s="1"/>
      <c r="D140" s="1"/>
      <c r="E140" s="1" t="s">
        <v>16</v>
      </c>
    </row>
    <row r="141" spans="1:6" x14ac:dyDescent="0.2">
      <c r="A141" s="1" t="s">
        <v>124</v>
      </c>
      <c r="B141" s="2"/>
      <c r="C141" s="1"/>
      <c r="D141" s="1"/>
      <c r="E141" s="1" t="s">
        <v>96</v>
      </c>
    </row>
    <row r="143" spans="1:6" ht="51" customHeight="1" x14ac:dyDescent="0.2">
      <c r="B143" s="209"/>
      <c r="C143" s="234"/>
      <c r="D143" s="234"/>
      <c r="E143" s="234"/>
      <c r="F143" s="234"/>
    </row>
    <row r="144" spans="1:6" x14ac:dyDescent="0.2">
      <c r="B144" s="209"/>
      <c r="C144" s="234"/>
      <c r="D144" s="234"/>
      <c r="E144" s="234"/>
      <c r="F144" s="234"/>
    </row>
    <row r="147" spans="2:6" x14ac:dyDescent="0.2">
      <c r="B147" s="232"/>
      <c r="C147" s="232"/>
      <c r="D147" s="232"/>
      <c r="E147" s="232"/>
      <c r="F147" s="232"/>
    </row>
    <row r="148" spans="2:6" x14ac:dyDescent="0.2">
      <c r="B148" s="232"/>
      <c r="C148" s="232"/>
      <c r="D148" s="232"/>
      <c r="E148" s="232"/>
      <c r="F148" s="232"/>
    </row>
    <row r="149" spans="2:6" x14ac:dyDescent="0.2">
      <c r="B149" s="232"/>
      <c r="C149" s="232"/>
      <c r="D149" s="232"/>
      <c r="E149" s="232"/>
      <c r="F149" s="232"/>
    </row>
    <row r="155" spans="2:6" ht="15" x14ac:dyDescent="0.25">
      <c r="B155" s="63"/>
      <c r="C155" s="2"/>
      <c r="D155" s="2"/>
    </row>
    <row r="157" spans="2:6" ht="15" x14ac:dyDescent="0.25">
      <c r="B157" s="64"/>
      <c r="C157" s="2"/>
      <c r="D157" s="2"/>
    </row>
  </sheetData>
  <mergeCells count="36">
    <mergeCell ref="B147:F149"/>
    <mergeCell ref="B134:F134"/>
    <mergeCell ref="B135:F135"/>
    <mergeCell ref="B137:F138"/>
    <mergeCell ref="B143:F144"/>
    <mergeCell ref="C50:E50"/>
    <mergeCell ref="B101:F101"/>
    <mergeCell ref="B123:F124"/>
    <mergeCell ref="C126:E126"/>
    <mergeCell ref="C79:E79"/>
    <mergeCell ref="B77:F77"/>
    <mergeCell ref="B102:F102"/>
    <mergeCell ref="B103:F103"/>
    <mergeCell ref="D105:F105"/>
    <mergeCell ref="B99:F99"/>
    <mergeCell ref="D106:E106"/>
    <mergeCell ref="B105:C109"/>
    <mergeCell ref="B110:C110"/>
    <mergeCell ref="B122:F122"/>
    <mergeCell ref="B117:C117"/>
    <mergeCell ref="B118:C118"/>
    <mergeCell ref="B48:F48"/>
    <mergeCell ref="B1:F1"/>
    <mergeCell ref="B3:F3"/>
    <mergeCell ref="B4:F4"/>
    <mergeCell ref="B5:F5"/>
    <mergeCell ref="B6:F6"/>
    <mergeCell ref="B7:F7"/>
    <mergeCell ref="C9:E9"/>
    <mergeCell ref="B35:F35"/>
    <mergeCell ref="C37:E37"/>
    <mergeCell ref="B119:C119"/>
    <mergeCell ref="B111:C111"/>
    <mergeCell ref="B112:C112"/>
    <mergeCell ref="B115:C115"/>
    <mergeCell ref="B116:C116"/>
  </mergeCells>
  <printOptions horizontalCentered="1"/>
  <pageMargins left="0" right="0" top="0" bottom="0" header="0" footer="0"/>
  <pageSetup paperSize="9" scale="79" fitToHeight="6" orientation="landscape" r:id="rId1"/>
  <headerFooter alignWithMargins="0"/>
  <rowBreaks count="5" manualBreakCount="5">
    <brk id="34" max="6" man="1"/>
    <brk id="47" max="6" man="1"/>
    <brk id="75" max="6" man="1"/>
    <brk id="99" max="6" man="1"/>
    <brk id="122"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C1" sqref="C1:E2"/>
    </sheetView>
  </sheetViews>
  <sheetFormatPr defaultRowHeight="12" x14ac:dyDescent="0.15"/>
  <cols>
    <col min="1" max="1" width="61.5" bestFit="1" customWidth="1"/>
    <col min="2" max="2" width="35.625" bestFit="1" customWidth="1"/>
    <col min="3" max="3" width="12.5" bestFit="1" customWidth="1"/>
    <col min="4" max="4" width="12.25" bestFit="1" customWidth="1"/>
    <col min="5" max="5" width="12.5" bestFit="1" customWidth="1"/>
  </cols>
  <sheetData>
    <row r="1" spans="1:5" ht="12.75" x14ac:dyDescent="0.2">
      <c r="C1" s="235" t="s">
        <v>118</v>
      </c>
      <c r="D1" s="235"/>
      <c r="E1" s="235"/>
    </row>
    <row r="2" spans="1:5" ht="12.75" x14ac:dyDescent="0.2">
      <c r="C2" s="235" t="s">
        <v>7</v>
      </c>
      <c r="D2" s="235"/>
      <c r="E2" s="2" t="s">
        <v>8</v>
      </c>
    </row>
    <row r="3" spans="1:5" ht="12.75" x14ac:dyDescent="0.2">
      <c r="A3" s="2" t="s">
        <v>0</v>
      </c>
      <c r="B3" s="2"/>
      <c r="C3" s="182" t="s">
        <v>74</v>
      </c>
      <c r="D3" s="182" t="s">
        <v>114</v>
      </c>
      <c r="E3" s="182" t="s">
        <v>74</v>
      </c>
    </row>
    <row r="4" spans="1:5" ht="12.75" x14ac:dyDescent="0.2">
      <c r="A4" s="2"/>
      <c r="B4" s="2"/>
      <c r="C4" s="182">
        <v>2017</v>
      </c>
      <c r="D4" s="182">
        <v>2016</v>
      </c>
      <c r="E4" s="182">
        <v>2017</v>
      </c>
    </row>
    <row r="5" spans="1:5" ht="12.75" x14ac:dyDescent="0.2">
      <c r="A5" s="2"/>
      <c r="B5" s="2"/>
      <c r="C5" s="2" t="s">
        <v>1</v>
      </c>
      <c r="D5" s="2" t="s">
        <v>147</v>
      </c>
      <c r="E5" s="2" t="s">
        <v>1</v>
      </c>
    </row>
    <row r="6" spans="1:5" ht="12.75" x14ac:dyDescent="0.2">
      <c r="A6" s="2" t="s">
        <v>116</v>
      </c>
      <c r="B6" s="2"/>
      <c r="C6" s="2">
        <v>583</v>
      </c>
      <c r="D6" s="2">
        <v>1514</v>
      </c>
      <c r="E6" s="2">
        <v>2526</v>
      </c>
    </row>
    <row r="7" spans="1:5" ht="12.75" x14ac:dyDescent="0.2">
      <c r="A7" s="2" t="s">
        <v>136</v>
      </c>
      <c r="B7" s="2" t="s">
        <v>119</v>
      </c>
      <c r="C7" s="2"/>
      <c r="D7" s="2">
        <v>-88</v>
      </c>
      <c r="E7" s="2">
        <v>-88</v>
      </c>
    </row>
    <row r="8" spans="1:5" ht="12.75" x14ac:dyDescent="0.2">
      <c r="A8" s="2" t="s">
        <v>133</v>
      </c>
      <c r="B8" s="2"/>
      <c r="C8" s="2">
        <v>-8</v>
      </c>
      <c r="D8" s="2"/>
      <c r="E8" s="2">
        <v>-8</v>
      </c>
    </row>
    <row r="9" spans="1:5" ht="12.75" x14ac:dyDescent="0.2">
      <c r="A9" s="2" t="s">
        <v>131</v>
      </c>
      <c r="B9" s="2"/>
      <c r="C9" s="2">
        <v>-19</v>
      </c>
      <c r="D9" s="2">
        <v>-35</v>
      </c>
      <c r="E9" s="2">
        <v>-94</v>
      </c>
    </row>
    <row r="10" spans="1:5" ht="12.75" x14ac:dyDescent="0.2">
      <c r="A10" s="2" t="s">
        <v>122</v>
      </c>
      <c r="B10" s="2"/>
      <c r="C10" s="2"/>
      <c r="D10" s="2"/>
      <c r="E10" s="2"/>
    </row>
    <row r="11" spans="1:5" ht="12.75" x14ac:dyDescent="0.2">
      <c r="A11" s="2" t="s">
        <v>132</v>
      </c>
      <c r="B11" s="2" t="s">
        <v>123</v>
      </c>
      <c r="C11" s="2">
        <v>-151</v>
      </c>
      <c r="D11" s="2">
        <v>-34</v>
      </c>
      <c r="E11" s="2">
        <v>39</v>
      </c>
    </row>
    <row r="12" spans="1:5" ht="12.75" x14ac:dyDescent="0.2">
      <c r="A12" s="2" t="s">
        <v>140</v>
      </c>
      <c r="B12" s="2" t="s">
        <v>121</v>
      </c>
      <c r="C12" s="2">
        <v>11</v>
      </c>
      <c r="D12" s="2">
        <v>25</v>
      </c>
      <c r="E12" s="2">
        <v>14</v>
      </c>
    </row>
    <row r="13" spans="1:5" ht="12.75" x14ac:dyDescent="0.2">
      <c r="A13" s="2" t="s">
        <v>141</v>
      </c>
      <c r="B13" s="2" t="s">
        <v>123</v>
      </c>
      <c r="C13" s="2">
        <v>-5</v>
      </c>
      <c r="D13" s="2">
        <v>-9</v>
      </c>
      <c r="E13" s="2">
        <v>-27</v>
      </c>
    </row>
    <row r="14" spans="1:5" ht="12.75" x14ac:dyDescent="0.2">
      <c r="A14" s="2" t="s">
        <v>5</v>
      </c>
      <c r="B14" s="2" t="s">
        <v>5</v>
      </c>
      <c r="C14" s="2">
        <v>0</v>
      </c>
      <c r="D14" s="2">
        <v>0</v>
      </c>
      <c r="E14" s="2">
        <v>1</v>
      </c>
    </row>
    <row r="15" spans="1:5" ht="12.75" x14ac:dyDescent="0.2">
      <c r="A15" s="2" t="s">
        <v>144</v>
      </c>
      <c r="B15" s="2" t="s">
        <v>120</v>
      </c>
      <c r="C15" s="2">
        <v>20</v>
      </c>
      <c r="D15" s="2">
        <v>9</v>
      </c>
      <c r="E15" s="2">
        <v>21</v>
      </c>
    </row>
    <row r="16" spans="1:5" ht="12.75" x14ac:dyDescent="0.2">
      <c r="A16" s="2" t="s">
        <v>117</v>
      </c>
      <c r="B16" s="2"/>
      <c r="C16" s="2">
        <v>431</v>
      </c>
      <c r="D16" s="2">
        <v>1382</v>
      </c>
      <c r="E16" s="2">
        <v>2384</v>
      </c>
    </row>
    <row r="17" spans="1:5" ht="12.75" x14ac:dyDescent="0.2">
      <c r="A17" s="2" t="s">
        <v>142</v>
      </c>
      <c r="B17" s="2"/>
      <c r="C17" s="2">
        <v>229</v>
      </c>
      <c r="D17" s="2">
        <v>431</v>
      </c>
      <c r="E17" s="2">
        <v>710</v>
      </c>
    </row>
    <row r="18" spans="1:5" ht="12.75" x14ac:dyDescent="0.2">
      <c r="A18" s="2" t="s">
        <v>143</v>
      </c>
      <c r="B18" s="2"/>
      <c r="C18" s="2">
        <v>660</v>
      </c>
      <c r="D18" s="2">
        <v>1813</v>
      </c>
      <c r="E18" s="2">
        <v>3094</v>
      </c>
    </row>
  </sheetData>
  <mergeCells count="2">
    <mergeCell ref="C1:E1"/>
    <mergeCell ref="C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160"/>
  <sheetViews>
    <sheetView showGridLines="0" showZeros="0" tabSelected="1" view="pageBreakPreview" topLeftCell="A137" zoomScale="70" zoomScaleNormal="70" zoomScaleSheetLayoutView="70" workbookViewId="0">
      <selection activeCell="C140" sqref="C140"/>
    </sheetView>
  </sheetViews>
  <sheetFormatPr defaultRowHeight="12.75" x14ac:dyDescent="0.2"/>
  <cols>
    <col min="1" max="1" width="7.625" style="36" customWidth="1"/>
    <col min="2" max="2" width="65.375" style="3" customWidth="1"/>
    <col min="3" max="4" width="22" style="3" customWidth="1"/>
    <col min="5" max="5" width="18.5" style="2" customWidth="1"/>
    <col min="6" max="6" width="19.375" style="2" customWidth="1"/>
    <col min="7" max="16384" width="9" style="2"/>
  </cols>
  <sheetData>
    <row r="1" spans="1:6" ht="16.5" customHeight="1" x14ac:dyDescent="0.2">
      <c r="B1" s="202" t="s">
        <v>4</v>
      </c>
      <c r="C1" s="202"/>
      <c r="D1" s="202"/>
      <c r="E1" s="202"/>
      <c r="F1" s="202"/>
    </row>
    <row r="2" spans="1:6" x14ac:dyDescent="0.2">
      <c r="B2" s="84"/>
      <c r="C2" s="84"/>
      <c r="D2" s="84"/>
      <c r="E2" s="84"/>
      <c r="F2" s="84"/>
    </row>
    <row r="3" spans="1:6" ht="16.5" customHeight="1" x14ac:dyDescent="0.2">
      <c r="B3" s="202" t="s">
        <v>9</v>
      </c>
      <c r="C3" s="202"/>
      <c r="D3" s="202"/>
      <c r="E3" s="202"/>
      <c r="F3" s="202"/>
    </row>
    <row r="4" spans="1:6" ht="16.5" customHeight="1" x14ac:dyDescent="0.2">
      <c r="B4" s="202" t="s">
        <v>10</v>
      </c>
      <c r="C4" s="202"/>
      <c r="D4" s="202"/>
      <c r="E4" s="202"/>
      <c r="F4" s="202"/>
    </row>
    <row r="5" spans="1:6" x14ac:dyDescent="0.2">
      <c r="B5" s="202" t="s">
        <v>55</v>
      </c>
      <c r="C5" s="202"/>
      <c r="D5" s="202"/>
      <c r="E5" s="202"/>
      <c r="F5" s="202"/>
    </row>
    <row r="6" spans="1:6" ht="15" customHeight="1" x14ac:dyDescent="0.2">
      <c r="B6" s="9"/>
      <c r="C6" s="9"/>
      <c r="D6" s="9"/>
    </row>
    <row r="7" spans="1:6" s="10" customFormat="1" ht="21.75" customHeight="1" x14ac:dyDescent="0.25">
      <c r="A7" s="42"/>
      <c r="B7" s="204" t="s">
        <v>112</v>
      </c>
      <c r="C7" s="204"/>
      <c r="D7" s="204"/>
      <c r="E7" s="204"/>
      <c r="F7" s="204"/>
    </row>
    <row r="8" spans="1:6" s="10" customFormat="1" ht="21.75" customHeight="1" thickBot="1" x14ac:dyDescent="0.3">
      <c r="A8" s="85"/>
      <c r="B8" s="67"/>
      <c r="C8" s="86"/>
      <c r="D8" s="67"/>
      <c r="E8" s="67"/>
      <c r="F8" s="87" t="s">
        <v>64</v>
      </c>
    </row>
    <row r="9" spans="1:6" ht="35.25" customHeight="1" thickBot="1" x14ac:dyDescent="0.25">
      <c r="A9" s="37"/>
      <c r="B9" s="6"/>
      <c r="C9" s="205" t="s">
        <v>7</v>
      </c>
      <c r="D9" s="206"/>
      <c r="E9" s="207"/>
      <c r="F9" s="89" t="s">
        <v>8</v>
      </c>
    </row>
    <row r="10" spans="1:6" ht="17.25" customHeight="1" x14ac:dyDescent="0.2">
      <c r="A10" s="35"/>
      <c r="B10" s="7" t="s">
        <v>0</v>
      </c>
      <c r="C10" s="14" t="s">
        <v>114</v>
      </c>
      <c r="D10" s="14" t="s">
        <v>74</v>
      </c>
      <c r="E10" s="14" t="s">
        <v>114</v>
      </c>
      <c r="F10" s="14" t="s">
        <v>74</v>
      </c>
    </row>
    <row r="11" spans="1:6" ht="16.5" customHeight="1" x14ac:dyDescent="0.2">
      <c r="A11" s="38"/>
      <c r="B11" s="8"/>
      <c r="C11" s="17">
        <v>2017</v>
      </c>
      <c r="D11" s="17">
        <v>2017</v>
      </c>
      <c r="E11" s="17">
        <v>2016</v>
      </c>
      <c r="F11" s="43">
        <v>2017</v>
      </c>
    </row>
    <row r="12" spans="1:6" ht="13.5" thickBot="1" x14ac:dyDescent="0.25">
      <c r="A12" s="39"/>
      <c r="B12" s="4"/>
      <c r="C12" s="15" t="s">
        <v>1</v>
      </c>
      <c r="D12" s="15" t="s">
        <v>1</v>
      </c>
      <c r="E12" s="15" t="s">
        <v>1</v>
      </c>
      <c r="F12" s="15" t="s">
        <v>1</v>
      </c>
    </row>
    <row r="13" spans="1:6" x14ac:dyDescent="0.2">
      <c r="A13" s="134" t="s">
        <v>22</v>
      </c>
      <c r="B13" s="20" t="s">
        <v>98</v>
      </c>
      <c r="C13" s="13"/>
      <c r="D13" s="13"/>
      <c r="E13" s="13"/>
      <c r="F13" s="13"/>
    </row>
    <row r="14" spans="1:6" ht="12.75" customHeight="1" x14ac:dyDescent="0.2">
      <c r="A14" s="132"/>
      <c r="B14" s="21"/>
      <c r="C14" s="19"/>
      <c r="D14" s="19"/>
      <c r="E14" s="19"/>
      <c r="F14" s="19"/>
    </row>
    <row r="15" spans="1:6" ht="16.5" customHeight="1" x14ac:dyDescent="0.2">
      <c r="A15" s="132"/>
      <c r="B15" s="21" t="s">
        <v>99</v>
      </c>
      <c r="C15" s="19">
        <v>18555</v>
      </c>
      <c r="D15" s="19">
        <v>18040</v>
      </c>
      <c r="E15" s="19">
        <v>12919</v>
      </c>
      <c r="F15" s="19">
        <v>56158</v>
      </c>
    </row>
    <row r="16" spans="1:6" ht="16.5" customHeight="1" x14ac:dyDescent="0.2">
      <c r="A16" s="132"/>
      <c r="B16" s="30" t="s">
        <v>100</v>
      </c>
      <c r="C16" s="19">
        <v>245</v>
      </c>
      <c r="D16" s="19">
        <v>299</v>
      </c>
      <c r="E16" s="19">
        <v>379</v>
      </c>
      <c r="F16" s="19">
        <v>1100</v>
      </c>
    </row>
    <row r="17" spans="1:6" ht="16.5" customHeight="1" x14ac:dyDescent="0.2">
      <c r="A17" s="132"/>
      <c r="B17" s="34" t="s">
        <v>97</v>
      </c>
      <c r="C17" s="33">
        <v>18800</v>
      </c>
      <c r="D17" s="33">
        <v>18339</v>
      </c>
      <c r="E17" s="33">
        <v>13298</v>
      </c>
      <c r="F17" s="33">
        <v>57258</v>
      </c>
    </row>
    <row r="18" spans="1:6" ht="15.75" customHeight="1" x14ac:dyDescent="0.2">
      <c r="A18" s="135" t="s">
        <v>24</v>
      </c>
      <c r="B18" s="19" t="s">
        <v>23</v>
      </c>
      <c r="C18" s="16"/>
      <c r="D18" s="16"/>
      <c r="E18" s="16"/>
      <c r="F18" s="16"/>
    </row>
    <row r="19" spans="1:6" ht="16.5" customHeight="1" x14ac:dyDescent="0.2">
      <c r="A19" s="136"/>
      <c r="B19" s="29" t="s">
        <v>21</v>
      </c>
      <c r="C19" s="19">
        <v>10871</v>
      </c>
      <c r="D19" s="19">
        <v>10683</v>
      </c>
      <c r="E19" s="19">
        <v>7221</v>
      </c>
      <c r="F19" s="19">
        <v>32324</v>
      </c>
    </row>
    <row r="20" spans="1:6" ht="16.5" customHeight="1" x14ac:dyDescent="0.2">
      <c r="A20" s="136"/>
      <c r="B20" s="29" t="s">
        <v>101</v>
      </c>
      <c r="C20" s="19">
        <v>139</v>
      </c>
      <c r="D20" s="19">
        <v>154</v>
      </c>
      <c r="E20" s="19">
        <v>12</v>
      </c>
      <c r="F20" s="19">
        <v>377</v>
      </c>
    </row>
    <row r="21" spans="1:6" ht="16.5" customHeight="1" x14ac:dyDescent="0.2">
      <c r="A21" s="136"/>
      <c r="B21" s="29" t="s">
        <v>102</v>
      </c>
      <c r="C21" s="19">
        <v>508</v>
      </c>
      <c r="D21" s="19">
        <v>508</v>
      </c>
      <c r="E21" s="19">
        <v>307</v>
      </c>
      <c r="F21" s="19">
        <v>1493</v>
      </c>
    </row>
    <row r="22" spans="1:6" ht="16.5" customHeight="1" x14ac:dyDescent="0.2">
      <c r="A22" s="136"/>
      <c r="B22" s="29" t="s">
        <v>103</v>
      </c>
      <c r="C22" s="19">
        <v>5445</v>
      </c>
      <c r="D22" s="19">
        <v>5553</v>
      </c>
      <c r="E22" s="19">
        <v>5100</v>
      </c>
      <c r="F22" s="22">
        <v>18838</v>
      </c>
    </row>
    <row r="23" spans="1:6" ht="16.5" customHeight="1" x14ac:dyDescent="0.2">
      <c r="A23" s="138"/>
      <c r="B23" s="34" t="s">
        <v>19</v>
      </c>
      <c r="C23" s="33">
        <v>16963</v>
      </c>
      <c r="D23" s="33">
        <v>16898</v>
      </c>
      <c r="E23" s="33">
        <v>12640</v>
      </c>
      <c r="F23" s="33">
        <v>53032</v>
      </c>
    </row>
    <row r="24" spans="1:6" x14ac:dyDescent="0.2">
      <c r="A24" s="139" t="s">
        <v>25</v>
      </c>
      <c r="B24" s="31" t="s">
        <v>106</v>
      </c>
      <c r="C24" s="32">
        <v>1837</v>
      </c>
      <c r="D24" s="32">
        <v>1441</v>
      </c>
      <c r="E24" s="32">
        <v>658</v>
      </c>
      <c r="F24" s="32">
        <v>4226</v>
      </c>
    </row>
    <row r="25" spans="1:6" ht="16.5" customHeight="1" x14ac:dyDescent="0.2">
      <c r="A25" s="140" t="s">
        <v>26</v>
      </c>
      <c r="B25" s="34" t="s">
        <v>90</v>
      </c>
      <c r="C25" s="19">
        <v>0</v>
      </c>
      <c r="D25" s="32">
        <v>-340</v>
      </c>
      <c r="E25" s="32">
        <v>0</v>
      </c>
      <c r="F25" s="32">
        <v>-340</v>
      </c>
    </row>
    <row r="26" spans="1:6" x14ac:dyDescent="0.2">
      <c r="A26" s="141" t="s">
        <v>27</v>
      </c>
      <c r="B26" s="31" t="s">
        <v>137</v>
      </c>
      <c r="C26" s="33">
        <v>1837</v>
      </c>
      <c r="D26" s="33">
        <v>1101</v>
      </c>
      <c r="E26" s="33">
        <v>658</v>
      </c>
      <c r="F26" s="33">
        <v>3886</v>
      </c>
    </row>
    <row r="27" spans="1:6" ht="16.5" customHeight="1" x14ac:dyDescent="0.2">
      <c r="A27" s="135" t="s">
        <v>28</v>
      </c>
      <c r="B27" s="21" t="s">
        <v>32</v>
      </c>
      <c r="C27" s="19"/>
      <c r="D27" s="19"/>
      <c r="E27" s="19"/>
      <c r="F27" s="19"/>
    </row>
    <row r="28" spans="1:6" ht="16.5" customHeight="1" x14ac:dyDescent="0.2">
      <c r="A28" s="132"/>
      <c r="B28" s="29" t="s">
        <v>41</v>
      </c>
      <c r="C28" s="19">
        <v>510</v>
      </c>
      <c r="D28" s="19">
        <v>613</v>
      </c>
      <c r="E28" s="19">
        <v>515</v>
      </c>
      <c r="F28" s="19">
        <v>1281</v>
      </c>
    </row>
    <row r="29" spans="1:6" ht="16.5" customHeight="1" x14ac:dyDescent="0.2">
      <c r="A29" s="132"/>
      <c r="B29" s="29" t="s">
        <v>42</v>
      </c>
      <c r="C29" s="19">
        <v>0</v>
      </c>
      <c r="D29" s="19">
        <v>-667</v>
      </c>
      <c r="E29" s="23">
        <v>-254</v>
      </c>
      <c r="F29" s="19">
        <v>-903</v>
      </c>
    </row>
    <row r="30" spans="1:6" ht="16.5" customHeight="1" x14ac:dyDescent="0.2">
      <c r="A30" s="132"/>
      <c r="B30" s="29" t="s">
        <v>80</v>
      </c>
      <c r="C30" s="19">
        <v>-139</v>
      </c>
      <c r="D30" s="19">
        <v>107</v>
      </c>
      <c r="E30" s="19">
        <v>163</v>
      </c>
      <c r="F30" s="19">
        <v>287</v>
      </c>
    </row>
    <row r="31" spans="1:6" ht="16.5" customHeight="1" x14ac:dyDescent="0.2">
      <c r="A31" s="132"/>
      <c r="B31" s="45" t="s">
        <v>17</v>
      </c>
      <c r="C31" s="33">
        <v>371</v>
      </c>
      <c r="D31" s="33">
        <v>53</v>
      </c>
      <c r="E31" s="33">
        <v>424</v>
      </c>
      <c r="F31" s="33">
        <v>665</v>
      </c>
    </row>
    <row r="32" spans="1:6" x14ac:dyDescent="0.2">
      <c r="A32" s="141" t="s">
        <v>29</v>
      </c>
      <c r="B32" s="31" t="s">
        <v>135</v>
      </c>
      <c r="C32" s="33">
        <v>1466</v>
      </c>
      <c r="D32" s="33">
        <v>1048</v>
      </c>
      <c r="E32" s="33">
        <v>234</v>
      </c>
      <c r="F32" s="33">
        <v>3221</v>
      </c>
    </row>
    <row r="33" spans="1:6" x14ac:dyDescent="0.2">
      <c r="A33" s="142"/>
      <c r="B33" s="90"/>
      <c r="C33" s="91"/>
      <c r="D33" s="91"/>
      <c r="E33" s="91"/>
      <c r="F33" s="91"/>
    </row>
    <row r="34" spans="1:6" s="24" customFormat="1" ht="27" customHeight="1" x14ac:dyDescent="0.15">
      <c r="A34" s="129"/>
      <c r="B34" s="204" t="s">
        <v>112</v>
      </c>
      <c r="C34" s="204"/>
      <c r="D34" s="204"/>
      <c r="E34" s="204"/>
      <c r="F34" s="204"/>
    </row>
    <row r="35" spans="1:6" s="24" customFormat="1" ht="19.5" customHeight="1" thickBot="1" x14ac:dyDescent="0.2">
      <c r="A35" s="130"/>
      <c r="B35" s="88"/>
      <c r="C35" s="88"/>
      <c r="D35" s="88"/>
      <c r="E35" s="88"/>
      <c r="F35" s="193" t="s">
        <v>64</v>
      </c>
    </row>
    <row r="36" spans="1:6" ht="33.75" customHeight="1" thickBot="1" x14ac:dyDescent="0.25">
      <c r="A36" s="131"/>
      <c r="B36" s="6"/>
      <c r="C36" s="205" t="s">
        <v>7</v>
      </c>
      <c r="D36" s="206"/>
      <c r="E36" s="207"/>
      <c r="F36" s="89" t="s">
        <v>8</v>
      </c>
    </row>
    <row r="37" spans="1:6" ht="17.25" customHeight="1" x14ac:dyDescent="0.2">
      <c r="A37" s="132"/>
      <c r="B37" s="7" t="s">
        <v>0</v>
      </c>
      <c r="C37" s="14" t="s">
        <v>114</v>
      </c>
      <c r="D37" s="14" t="s">
        <v>74</v>
      </c>
      <c r="E37" s="14" t="s">
        <v>114</v>
      </c>
      <c r="F37" s="14" t="s">
        <v>74</v>
      </c>
    </row>
    <row r="38" spans="1:6" ht="16.5" customHeight="1" x14ac:dyDescent="0.2">
      <c r="A38" s="132"/>
      <c r="B38" s="8"/>
      <c r="C38" s="17">
        <v>2017</v>
      </c>
      <c r="D38" s="17">
        <v>2017</v>
      </c>
      <c r="E38" s="17">
        <v>2016</v>
      </c>
      <c r="F38" s="43">
        <v>2017</v>
      </c>
    </row>
    <row r="39" spans="1:6" ht="35.25" customHeight="1" thickBot="1" x14ac:dyDescent="0.25">
      <c r="A39" s="133"/>
      <c r="B39" s="4"/>
      <c r="C39" s="74" t="s">
        <v>1</v>
      </c>
      <c r="D39" s="74" t="s">
        <v>1</v>
      </c>
      <c r="E39" s="74" t="s">
        <v>1</v>
      </c>
      <c r="F39" s="49" t="s">
        <v>1</v>
      </c>
    </row>
    <row r="40" spans="1:6" ht="25.5" customHeight="1" x14ac:dyDescent="0.2">
      <c r="A40" s="143" t="s">
        <v>30</v>
      </c>
      <c r="B40" s="77" t="s">
        <v>34</v>
      </c>
      <c r="C40" s="78">
        <v>0</v>
      </c>
      <c r="D40" s="78">
        <v>0</v>
      </c>
      <c r="E40" s="78">
        <v>0</v>
      </c>
      <c r="F40" s="78">
        <v>0</v>
      </c>
    </row>
    <row r="41" spans="1:6" ht="25.5" customHeight="1" x14ac:dyDescent="0.2">
      <c r="A41" s="141" t="s">
        <v>31</v>
      </c>
      <c r="B41" s="31" t="s">
        <v>35</v>
      </c>
      <c r="C41" s="78">
        <v>0</v>
      </c>
      <c r="D41" s="78">
        <v>0</v>
      </c>
      <c r="E41" s="78">
        <v>0</v>
      </c>
      <c r="F41" s="78">
        <v>0</v>
      </c>
    </row>
    <row r="42" spans="1:6" ht="36" customHeight="1" x14ac:dyDescent="0.2">
      <c r="A42" s="141" t="s">
        <v>107</v>
      </c>
      <c r="B42" s="31" t="s">
        <v>157</v>
      </c>
      <c r="C42" s="79">
        <v>1466</v>
      </c>
      <c r="D42" s="79">
        <v>1048</v>
      </c>
      <c r="E42" s="79">
        <v>234</v>
      </c>
      <c r="F42" s="79">
        <v>3221</v>
      </c>
    </row>
    <row r="43" spans="1:6" ht="36" customHeight="1" x14ac:dyDescent="0.2">
      <c r="A43" s="141" t="s">
        <v>108</v>
      </c>
      <c r="B43" s="31" t="s">
        <v>113</v>
      </c>
      <c r="C43" s="79">
        <v>-755</v>
      </c>
      <c r="D43" s="79">
        <v>-3325</v>
      </c>
      <c r="E43" s="79">
        <v>-1864</v>
      </c>
      <c r="F43" s="79">
        <v>-3629</v>
      </c>
    </row>
    <row r="44" spans="1:6" ht="36" customHeight="1" x14ac:dyDescent="0.2">
      <c r="A44" s="141" t="s">
        <v>109</v>
      </c>
      <c r="B44" s="31" t="s">
        <v>158</v>
      </c>
      <c r="C44" s="79">
        <v>711</v>
      </c>
      <c r="D44" s="79">
        <v>-2277</v>
      </c>
      <c r="E44" s="79">
        <v>-1630</v>
      </c>
      <c r="F44" s="79">
        <v>-408</v>
      </c>
    </row>
    <row r="45" spans="1:6" ht="30.75" customHeight="1" x14ac:dyDescent="0.2">
      <c r="A45" s="141" t="s">
        <v>110</v>
      </c>
      <c r="B45" s="31" t="s">
        <v>36</v>
      </c>
      <c r="C45" s="32">
        <v>1169</v>
      </c>
      <c r="D45" s="32">
        <v>1169</v>
      </c>
      <c r="E45" s="32">
        <v>1157</v>
      </c>
      <c r="F45" s="32">
        <v>1169</v>
      </c>
    </row>
    <row r="46" spans="1:6" ht="18" customHeight="1" x14ac:dyDescent="0.2">
      <c r="A46" s="183" t="s">
        <v>33</v>
      </c>
      <c r="B46" s="103" t="s">
        <v>130</v>
      </c>
      <c r="C46" s="115"/>
      <c r="D46" s="115"/>
      <c r="E46" s="115"/>
      <c r="F46" s="115"/>
    </row>
    <row r="47" spans="1:6" ht="17.25" customHeight="1" x14ac:dyDescent="0.2">
      <c r="A47" s="132"/>
      <c r="B47" s="21" t="s">
        <v>39</v>
      </c>
      <c r="C47" s="19"/>
      <c r="D47" s="19"/>
      <c r="E47" s="19"/>
      <c r="F47" s="19"/>
    </row>
    <row r="48" spans="1:6" ht="17.25" customHeight="1" x14ac:dyDescent="0.2">
      <c r="A48" s="38"/>
      <c r="B48" s="29" t="s">
        <v>37</v>
      </c>
      <c r="C48" s="108">
        <v>6.27</v>
      </c>
      <c r="D48" s="27">
        <v>4.49</v>
      </c>
      <c r="E48" s="108">
        <v>1.02</v>
      </c>
      <c r="F48" s="108">
        <v>13.88</v>
      </c>
    </row>
    <row r="49" spans="1:7" ht="17.25" customHeight="1" thickBot="1" x14ac:dyDescent="0.25">
      <c r="A49" s="39"/>
      <c r="B49" s="76" t="s">
        <v>38</v>
      </c>
      <c r="C49" s="152">
        <v>5.89</v>
      </c>
      <c r="D49" s="153">
        <v>4.3099999999999996</v>
      </c>
      <c r="E49" s="152">
        <v>0.97</v>
      </c>
      <c r="F49" s="152">
        <v>13.32</v>
      </c>
    </row>
    <row r="50" spans="1:7" ht="16.5" customHeight="1" x14ac:dyDescent="0.2">
      <c r="A50" s="2"/>
      <c r="B50" s="40"/>
      <c r="C50" s="41"/>
      <c r="D50" s="41"/>
      <c r="E50" s="41"/>
      <c r="F50" s="41"/>
    </row>
    <row r="51" spans="1:7" ht="16.5" customHeight="1" x14ac:dyDescent="0.2">
      <c r="A51" s="2"/>
      <c r="B51" s="2"/>
      <c r="C51" s="24"/>
      <c r="D51" s="24"/>
      <c r="E51" s="24"/>
      <c r="F51" s="24"/>
    </row>
    <row r="52" spans="1:7" s="10" customFormat="1" ht="23.25" customHeight="1" x14ac:dyDescent="0.25">
      <c r="A52" s="42"/>
      <c r="B52" s="201" t="s">
        <v>126</v>
      </c>
      <c r="C52" s="201"/>
      <c r="D52" s="201"/>
      <c r="E52" s="201"/>
      <c r="F52" s="201"/>
    </row>
    <row r="53" spans="1:7" ht="13.5" thickBot="1" x14ac:dyDescent="0.25">
      <c r="A53" s="2"/>
      <c r="B53" s="5"/>
      <c r="C53" s="24"/>
      <c r="D53" s="24"/>
      <c r="E53" s="24"/>
      <c r="F53" s="87" t="s">
        <v>64</v>
      </c>
    </row>
    <row r="54" spans="1:7" ht="33.75" customHeight="1" thickBot="1" x14ac:dyDescent="0.25">
      <c r="A54" s="37"/>
      <c r="B54" s="6"/>
      <c r="C54" s="205" t="s">
        <v>7</v>
      </c>
      <c r="D54" s="206"/>
      <c r="E54" s="207"/>
      <c r="F54" s="106" t="s">
        <v>8</v>
      </c>
      <c r="G54" s="8"/>
    </row>
    <row r="55" spans="1:7" ht="17.25" customHeight="1" x14ac:dyDescent="0.2">
      <c r="A55" s="38"/>
      <c r="B55" s="7" t="s">
        <v>0</v>
      </c>
      <c r="C55" s="14" t="s">
        <v>114</v>
      </c>
      <c r="D55" s="14" t="s">
        <v>74</v>
      </c>
      <c r="E55" s="14" t="s">
        <v>114</v>
      </c>
      <c r="F55" s="14" t="s">
        <v>74</v>
      </c>
      <c r="G55" s="8"/>
    </row>
    <row r="56" spans="1:7" ht="16.5" customHeight="1" thickBot="1" x14ac:dyDescent="0.25">
      <c r="A56" s="38"/>
      <c r="B56" s="8"/>
      <c r="C56" s="102">
        <v>2017</v>
      </c>
      <c r="D56" s="102">
        <v>2017</v>
      </c>
      <c r="E56" s="102">
        <v>2016</v>
      </c>
      <c r="F56" s="102">
        <v>2017</v>
      </c>
      <c r="G56" s="8"/>
    </row>
    <row r="57" spans="1:7" ht="24" customHeight="1" thickBot="1" x14ac:dyDescent="0.25">
      <c r="A57" s="39"/>
      <c r="B57" s="4"/>
      <c r="C57" s="15" t="s">
        <v>1</v>
      </c>
      <c r="D57" s="15" t="s">
        <v>1</v>
      </c>
      <c r="E57" s="15" t="s">
        <v>1</v>
      </c>
      <c r="F57" s="111" t="s">
        <v>1</v>
      </c>
      <c r="G57" s="8"/>
    </row>
    <row r="58" spans="1:7" ht="16.5" customHeight="1" x14ac:dyDescent="0.2">
      <c r="A58" s="148" t="s">
        <v>22</v>
      </c>
      <c r="B58" s="21" t="s">
        <v>47</v>
      </c>
      <c r="C58" s="19"/>
      <c r="D58" s="19"/>
      <c r="E58" s="19"/>
      <c r="F58" s="21"/>
      <c r="G58" s="8"/>
    </row>
    <row r="59" spans="1:7" ht="16.5" customHeight="1" x14ac:dyDescent="0.2">
      <c r="A59" s="132"/>
      <c r="B59" s="29" t="s">
        <v>2</v>
      </c>
      <c r="C59" s="19">
        <v>12268</v>
      </c>
      <c r="D59" s="19">
        <v>11857</v>
      </c>
      <c r="E59" s="19">
        <v>12090</v>
      </c>
      <c r="F59" s="19">
        <v>46040</v>
      </c>
      <c r="G59" s="8"/>
    </row>
    <row r="60" spans="1:7" ht="16.5" customHeight="1" x14ac:dyDescent="0.2">
      <c r="A60" s="132"/>
      <c r="B60" s="29" t="s">
        <v>15</v>
      </c>
      <c r="C60" s="19">
        <v>5654</v>
      </c>
      <c r="D60" s="19">
        <v>5501</v>
      </c>
      <c r="E60" s="19">
        <v>241</v>
      </c>
      <c r="F60" s="19">
        <v>7078</v>
      </c>
      <c r="G60" s="8"/>
    </row>
    <row r="61" spans="1:7" ht="16.5" customHeight="1" x14ac:dyDescent="0.2">
      <c r="A61" s="132"/>
      <c r="B61" s="29" t="s">
        <v>5</v>
      </c>
      <c r="C61" s="19">
        <v>633</v>
      </c>
      <c r="D61" s="19">
        <v>682</v>
      </c>
      <c r="E61" s="19">
        <v>588</v>
      </c>
      <c r="F61" s="19">
        <v>3040</v>
      </c>
      <c r="G61" s="8"/>
    </row>
    <row r="62" spans="1:7" ht="16.5" customHeight="1" x14ac:dyDescent="0.2">
      <c r="A62" s="149"/>
      <c r="B62" s="34" t="s">
        <v>40</v>
      </c>
      <c r="C62" s="33">
        <v>18555</v>
      </c>
      <c r="D62" s="33">
        <v>18040</v>
      </c>
      <c r="E62" s="33">
        <v>12919</v>
      </c>
      <c r="F62" s="33">
        <v>56158</v>
      </c>
      <c r="G62" s="8"/>
    </row>
    <row r="63" spans="1:7" ht="16.5" customHeight="1" x14ac:dyDescent="0.2">
      <c r="A63" s="148" t="s">
        <v>24</v>
      </c>
      <c r="B63" s="21" t="s">
        <v>49</v>
      </c>
      <c r="C63" s="16"/>
      <c r="D63" s="16"/>
      <c r="E63" s="16"/>
      <c r="F63" s="16"/>
      <c r="G63" s="8"/>
    </row>
    <row r="64" spans="1:7" ht="18.75" customHeight="1" x14ac:dyDescent="0.2">
      <c r="A64" s="132"/>
      <c r="B64" s="29" t="s">
        <v>2</v>
      </c>
      <c r="C64" s="19">
        <v>1654</v>
      </c>
      <c r="D64" s="19">
        <v>1898</v>
      </c>
      <c r="E64" s="19">
        <v>638</v>
      </c>
      <c r="F64" s="19">
        <v>4776</v>
      </c>
      <c r="G64" s="8"/>
    </row>
    <row r="65" spans="1:7" ht="18.75" customHeight="1" x14ac:dyDescent="0.2">
      <c r="A65" s="132"/>
      <c r="B65" s="29" t="s">
        <v>15</v>
      </c>
      <c r="C65" s="19">
        <v>257</v>
      </c>
      <c r="D65" s="19">
        <v>140</v>
      </c>
      <c r="E65" s="19">
        <v>51</v>
      </c>
      <c r="F65" s="19">
        <v>104</v>
      </c>
      <c r="G65" s="8"/>
    </row>
    <row r="66" spans="1:7" ht="18.75" customHeight="1" x14ac:dyDescent="0.2">
      <c r="A66" s="132"/>
      <c r="B66" s="29" t="s">
        <v>5</v>
      </c>
      <c r="C66" s="19">
        <v>30</v>
      </c>
      <c r="D66" s="19">
        <v>127</v>
      </c>
      <c r="E66" s="19">
        <v>-21</v>
      </c>
      <c r="F66" s="19">
        <v>309</v>
      </c>
      <c r="G66" s="8"/>
    </row>
    <row r="67" spans="1:7" ht="18.75" customHeight="1" x14ac:dyDescent="0.2">
      <c r="A67" s="132"/>
      <c r="B67" s="29" t="s">
        <v>3</v>
      </c>
      <c r="C67" s="22">
        <v>1941</v>
      </c>
      <c r="D67" s="22">
        <v>2165</v>
      </c>
      <c r="E67" s="22">
        <v>668</v>
      </c>
      <c r="F67" s="22">
        <v>5189</v>
      </c>
      <c r="G67" s="8"/>
    </row>
    <row r="68" spans="1:7" ht="18.75" customHeight="1" x14ac:dyDescent="0.2">
      <c r="A68" s="132"/>
      <c r="B68" s="21" t="s">
        <v>20</v>
      </c>
      <c r="C68" s="19">
        <v>139</v>
      </c>
      <c r="D68" s="19">
        <v>154</v>
      </c>
      <c r="E68" s="19">
        <v>12</v>
      </c>
      <c r="F68" s="19">
        <v>377</v>
      </c>
      <c r="G68" s="8"/>
    </row>
    <row r="69" spans="1:7" ht="16.5" customHeight="1" x14ac:dyDescent="0.2">
      <c r="A69" s="132"/>
      <c r="B69" s="7" t="s">
        <v>51</v>
      </c>
      <c r="C69" s="35">
        <v>-35</v>
      </c>
      <c r="D69" s="35">
        <v>570</v>
      </c>
      <c r="E69" s="35">
        <v>-2</v>
      </c>
      <c r="F69" s="35">
        <v>586</v>
      </c>
      <c r="G69" s="8"/>
    </row>
    <row r="70" spans="1:7" ht="12.75" customHeight="1" x14ac:dyDescent="0.2">
      <c r="A70" s="132"/>
      <c r="B70" s="21" t="s">
        <v>18</v>
      </c>
      <c r="C70" s="19"/>
      <c r="D70" s="19"/>
      <c r="E70" s="19"/>
      <c r="F70" s="19"/>
      <c r="G70" s="8"/>
    </row>
    <row r="71" spans="1:7" s="26" customFormat="1" ht="33" customHeight="1" x14ac:dyDescent="0.15">
      <c r="A71" s="137"/>
      <c r="B71" s="104" t="s">
        <v>68</v>
      </c>
      <c r="C71" s="103">
        <v>1837</v>
      </c>
      <c r="D71" s="103">
        <v>1441</v>
      </c>
      <c r="E71" s="103">
        <v>658</v>
      </c>
      <c r="F71" s="103">
        <v>4226</v>
      </c>
      <c r="G71" s="21"/>
    </row>
    <row r="72" spans="1:7" ht="18.75" customHeight="1" x14ac:dyDescent="0.2">
      <c r="A72" s="150"/>
      <c r="B72" s="21" t="s">
        <v>90</v>
      </c>
      <c r="C72" s="19">
        <v>0</v>
      </c>
      <c r="D72" s="19">
        <v>-340</v>
      </c>
      <c r="E72" s="19">
        <v>0</v>
      </c>
      <c r="F72" s="19">
        <v>-340</v>
      </c>
      <c r="G72" s="8"/>
    </row>
    <row r="73" spans="1:7" ht="18.75" customHeight="1" x14ac:dyDescent="0.2">
      <c r="A73" s="151"/>
      <c r="B73" s="34" t="s">
        <v>71</v>
      </c>
      <c r="C73" s="33">
        <v>1837</v>
      </c>
      <c r="D73" s="33">
        <v>1101</v>
      </c>
      <c r="E73" s="33">
        <v>658</v>
      </c>
      <c r="F73" s="33">
        <v>3886</v>
      </c>
      <c r="G73" s="8"/>
    </row>
    <row r="74" spans="1:7" ht="18.75" customHeight="1" x14ac:dyDescent="0.2">
      <c r="A74" s="150" t="s">
        <v>25</v>
      </c>
      <c r="B74" s="21" t="s">
        <v>48</v>
      </c>
      <c r="C74" s="19"/>
      <c r="D74" s="19"/>
      <c r="E74" s="19"/>
      <c r="F74" s="19"/>
      <c r="G74" s="8"/>
    </row>
    <row r="75" spans="1:7" ht="18.75" customHeight="1" x14ac:dyDescent="0.2">
      <c r="A75" s="132"/>
      <c r="B75" s="21" t="s">
        <v>2</v>
      </c>
      <c r="C75" s="19">
        <v>27990</v>
      </c>
      <c r="D75" s="19">
        <v>28863</v>
      </c>
      <c r="E75" s="19">
        <v>31883</v>
      </c>
      <c r="F75" s="19">
        <v>28863</v>
      </c>
      <c r="G75" s="8"/>
    </row>
    <row r="76" spans="1:7" ht="18.75" customHeight="1" x14ac:dyDescent="0.2">
      <c r="A76" s="38"/>
      <c r="B76" s="21" t="s">
        <v>15</v>
      </c>
      <c r="C76" s="19">
        <v>3907</v>
      </c>
      <c r="D76" s="19">
        <v>3173</v>
      </c>
      <c r="E76" s="19">
        <v>0</v>
      </c>
      <c r="F76" s="19">
        <v>3173</v>
      </c>
      <c r="G76" s="8"/>
    </row>
    <row r="77" spans="1:7" ht="18.75" customHeight="1" x14ac:dyDescent="0.2">
      <c r="A77" s="38"/>
      <c r="B77" s="21" t="s">
        <v>5</v>
      </c>
      <c r="C77" s="19">
        <v>12151</v>
      </c>
      <c r="D77" s="19">
        <v>9757</v>
      </c>
      <c r="E77" s="19">
        <v>9310</v>
      </c>
      <c r="F77" s="19">
        <v>9757</v>
      </c>
      <c r="G77" s="8"/>
    </row>
    <row r="78" spans="1:7" ht="18.75" customHeight="1" x14ac:dyDescent="0.2">
      <c r="A78" s="38"/>
      <c r="B78" s="21" t="s">
        <v>12</v>
      </c>
      <c r="C78" s="19">
        <v>506</v>
      </c>
      <c r="D78" s="19">
        <v>2576</v>
      </c>
      <c r="E78" s="19">
        <v>1916</v>
      </c>
      <c r="F78" s="19">
        <v>2576</v>
      </c>
      <c r="G78" s="8"/>
    </row>
    <row r="79" spans="1:7" ht="18.75" customHeight="1" thickBot="1" x14ac:dyDescent="0.25">
      <c r="A79" s="39"/>
      <c r="B79" s="113" t="s">
        <v>3</v>
      </c>
      <c r="C79" s="114">
        <v>44554</v>
      </c>
      <c r="D79" s="114">
        <v>44369</v>
      </c>
      <c r="E79" s="114">
        <v>43109</v>
      </c>
      <c r="F79" s="114">
        <v>44369</v>
      </c>
      <c r="G79" s="8"/>
    </row>
    <row r="80" spans="1:7" x14ac:dyDescent="0.2">
      <c r="A80" s="2"/>
      <c r="B80" s="9"/>
      <c r="C80" s="9"/>
      <c r="E80" s="12"/>
      <c r="F80" s="12"/>
    </row>
    <row r="81" spans="1:7" x14ac:dyDescent="0.2">
      <c r="A81" s="2"/>
    </row>
    <row r="82" spans="1:7" x14ac:dyDescent="0.2">
      <c r="A82" s="2"/>
    </row>
    <row r="83" spans="1:7" s="10" customFormat="1" ht="23.25" customHeight="1" x14ac:dyDescent="0.25">
      <c r="A83" s="42"/>
      <c r="B83" s="201" t="s">
        <v>126</v>
      </c>
      <c r="C83" s="201"/>
      <c r="D83" s="201"/>
      <c r="E83" s="201"/>
      <c r="F83" s="201"/>
    </row>
    <row r="84" spans="1:7" ht="13.5" thickBot="1" x14ac:dyDescent="0.25">
      <c r="A84" s="2"/>
      <c r="B84" s="5"/>
      <c r="C84" s="24"/>
      <c r="D84" s="24"/>
      <c r="E84" s="24"/>
      <c r="F84" s="87" t="s">
        <v>64</v>
      </c>
    </row>
    <row r="85" spans="1:7" ht="33.75" customHeight="1" thickBot="1" x14ac:dyDescent="0.25">
      <c r="A85" s="37"/>
      <c r="B85" s="6"/>
      <c r="C85" s="205" t="s">
        <v>7</v>
      </c>
      <c r="D85" s="213"/>
      <c r="E85" s="214"/>
      <c r="F85" s="116" t="s">
        <v>8</v>
      </c>
      <c r="G85" s="8"/>
    </row>
    <row r="86" spans="1:7" ht="17.25" customHeight="1" x14ac:dyDescent="0.2">
      <c r="A86" s="38"/>
      <c r="B86" s="7" t="s">
        <v>0</v>
      </c>
      <c r="C86" s="117" t="s">
        <v>114</v>
      </c>
      <c r="D86" s="117" t="s">
        <v>74</v>
      </c>
      <c r="E86" s="117" t="s">
        <v>114</v>
      </c>
      <c r="F86" s="117" t="s">
        <v>74</v>
      </c>
      <c r="G86" s="8"/>
    </row>
    <row r="87" spans="1:7" ht="16.5" customHeight="1" thickBot="1" x14ac:dyDescent="0.25">
      <c r="A87" s="38"/>
      <c r="B87" s="8"/>
      <c r="C87" s="118">
        <v>2017</v>
      </c>
      <c r="D87" s="118">
        <v>2017</v>
      </c>
      <c r="E87" s="118">
        <v>2016</v>
      </c>
      <c r="F87" s="118">
        <v>2017</v>
      </c>
      <c r="G87" s="8"/>
    </row>
    <row r="88" spans="1:7" ht="21" customHeight="1" thickBot="1" x14ac:dyDescent="0.25">
      <c r="A88" s="39"/>
      <c r="B88" s="4"/>
      <c r="C88" s="15" t="s">
        <v>1</v>
      </c>
      <c r="D88" s="15" t="s">
        <v>1</v>
      </c>
      <c r="E88" s="15" t="s">
        <v>1</v>
      </c>
      <c r="F88" s="111" t="s">
        <v>1</v>
      </c>
      <c r="G88" s="8"/>
    </row>
    <row r="89" spans="1:7" ht="18.75" customHeight="1" x14ac:dyDescent="0.2">
      <c r="A89" s="105"/>
      <c r="B89" s="21"/>
      <c r="C89" s="19"/>
      <c r="D89" s="19"/>
      <c r="E89" s="19"/>
      <c r="F89" s="19"/>
      <c r="G89" s="8"/>
    </row>
    <row r="90" spans="1:7" ht="18.75" customHeight="1" x14ac:dyDescent="0.2">
      <c r="A90" s="105"/>
      <c r="B90" s="21" t="s">
        <v>92</v>
      </c>
      <c r="C90" s="19"/>
      <c r="D90" s="19"/>
      <c r="E90" s="19"/>
      <c r="F90" s="19"/>
      <c r="G90" s="8"/>
    </row>
    <row r="91" spans="1:7" ht="18.75" customHeight="1" x14ac:dyDescent="0.2">
      <c r="A91" s="38"/>
      <c r="B91" s="29" t="s">
        <v>2</v>
      </c>
      <c r="C91" s="19">
        <v>36547</v>
      </c>
      <c r="D91" s="19">
        <v>35959</v>
      </c>
      <c r="E91" s="19">
        <v>39868</v>
      </c>
      <c r="F91" s="19">
        <v>35959</v>
      </c>
      <c r="G91" s="8"/>
    </row>
    <row r="92" spans="1:7" ht="18.75" customHeight="1" x14ac:dyDescent="0.2">
      <c r="A92" s="38"/>
      <c r="B92" s="29" t="s">
        <v>105</v>
      </c>
      <c r="C92" s="19">
        <v>18003</v>
      </c>
      <c r="D92" s="19">
        <v>16482</v>
      </c>
      <c r="E92" s="19">
        <v>0</v>
      </c>
      <c r="F92" s="19">
        <v>16482</v>
      </c>
      <c r="G92" s="8"/>
    </row>
    <row r="93" spans="1:7" ht="18.75" customHeight="1" x14ac:dyDescent="0.2">
      <c r="A93" s="38"/>
      <c r="B93" s="29" t="s">
        <v>5</v>
      </c>
      <c r="C93" s="19">
        <v>14292</v>
      </c>
      <c r="D93" s="19">
        <v>12234</v>
      </c>
      <c r="E93" s="19">
        <v>11224</v>
      </c>
      <c r="F93" s="19">
        <v>12234</v>
      </c>
      <c r="G93" s="8"/>
    </row>
    <row r="94" spans="1:7" ht="18.75" customHeight="1" x14ac:dyDescent="0.2">
      <c r="A94" s="38"/>
      <c r="B94" s="29" t="s">
        <v>12</v>
      </c>
      <c r="C94" s="19">
        <v>3136</v>
      </c>
      <c r="D94" s="19">
        <v>5066</v>
      </c>
      <c r="E94" s="19">
        <v>3803</v>
      </c>
      <c r="F94" s="19">
        <v>5066</v>
      </c>
      <c r="G94" s="8"/>
    </row>
    <row r="95" spans="1:7" ht="18.75" customHeight="1" x14ac:dyDescent="0.2">
      <c r="A95" s="38"/>
      <c r="B95" s="21" t="s">
        <v>93</v>
      </c>
      <c r="C95" s="19">
        <v>71978</v>
      </c>
      <c r="D95" s="19">
        <v>69741</v>
      </c>
      <c r="E95" s="19">
        <v>54895</v>
      </c>
      <c r="F95" s="19">
        <v>69741</v>
      </c>
      <c r="G95" s="8"/>
    </row>
    <row r="96" spans="1:7" ht="18.75" customHeight="1" x14ac:dyDescent="0.2">
      <c r="A96" s="38"/>
      <c r="B96" s="21"/>
      <c r="C96" s="19"/>
      <c r="D96" s="19"/>
      <c r="E96" s="19"/>
      <c r="F96" s="19"/>
      <c r="G96" s="8"/>
    </row>
    <row r="97" spans="1:7" ht="18.75" customHeight="1" x14ac:dyDescent="0.2">
      <c r="A97" s="38"/>
      <c r="B97" s="21" t="s">
        <v>94</v>
      </c>
      <c r="C97" s="19"/>
      <c r="D97" s="19"/>
      <c r="E97" s="19"/>
      <c r="F97" s="19"/>
      <c r="G97" s="8"/>
    </row>
    <row r="98" spans="1:7" ht="18.75" customHeight="1" x14ac:dyDescent="0.2">
      <c r="A98" s="38"/>
      <c r="B98" s="29" t="s">
        <v>2</v>
      </c>
      <c r="C98" s="19">
        <v>8557</v>
      </c>
      <c r="D98" s="19">
        <v>7096</v>
      </c>
      <c r="E98" s="19">
        <v>7985</v>
      </c>
      <c r="F98" s="19">
        <v>7096</v>
      </c>
      <c r="G98" s="8"/>
    </row>
    <row r="99" spans="1:7" ht="18.75" customHeight="1" x14ac:dyDescent="0.2">
      <c r="A99" s="38"/>
      <c r="B99" s="29" t="s">
        <v>105</v>
      </c>
      <c r="C99" s="19">
        <v>14096</v>
      </c>
      <c r="D99" s="19">
        <v>13309</v>
      </c>
      <c r="E99" s="19">
        <v>0</v>
      </c>
      <c r="F99" s="19">
        <v>13309</v>
      </c>
      <c r="G99" s="8"/>
    </row>
    <row r="100" spans="1:7" ht="18.75" customHeight="1" x14ac:dyDescent="0.2">
      <c r="A100" s="38"/>
      <c r="B100" s="29" t="s">
        <v>5</v>
      </c>
      <c r="C100" s="19">
        <v>2141</v>
      </c>
      <c r="D100" s="19">
        <v>2477</v>
      </c>
      <c r="E100" s="19">
        <v>1914</v>
      </c>
      <c r="F100" s="19">
        <v>2477</v>
      </c>
      <c r="G100" s="8"/>
    </row>
    <row r="101" spans="1:7" ht="18.75" customHeight="1" x14ac:dyDescent="0.2">
      <c r="A101" s="38"/>
      <c r="B101" s="29" t="s">
        <v>12</v>
      </c>
      <c r="C101" s="19">
        <v>2630</v>
      </c>
      <c r="D101" s="19">
        <v>2490</v>
      </c>
      <c r="E101" s="19">
        <v>1887</v>
      </c>
      <c r="F101" s="19">
        <v>2490</v>
      </c>
      <c r="G101" s="8"/>
    </row>
    <row r="102" spans="1:7" ht="18.75" customHeight="1" x14ac:dyDescent="0.2">
      <c r="A102" s="38"/>
      <c r="B102" s="21" t="s">
        <v>95</v>
      </c>
      <c r="C102" s="19">
        <v>27424</v>
      </c>
      <c r="D102" s="19">
        <v>25372</v>
      </c>
      <c r="E102" s="19">
        <v>11786</v>
      </c>
      <c r="F102" s="19">
        <v>25372</v>
      </c>
      <c r="G102" s="8"/>
    </row>
    <row r="103" spans="1:7" ht="18.75" customHeight="1" x14ac:dyDescent="0.2">
      <c r="A103" s="38"/>
      <c r="B103" s="21"/>
      <c r="C103" s="19"/>
      <c r="D103" s="19"/>
      <c r="E103" s="19"/>
      <c r="F103" s="19"/>
      <c r="G103" s="8"/>
    </row>
    <row r="104" spans="1:7" ht="18.75" customHeight="1" thickBot="1" x14ac:dyDescent="0.25">
      <c r="A104" s="39"/>
      <c r="B104" s="113" t="s">
        <v>48</v>
      </c>
      <c r="C104" s="114">
        <v>44554</v>
      </c>
      <c r="D104" s="114">
        <v>44369</v>
      </c>
      <c r="E104" s="114">
        <v>43109</v>
      </c>
      <c r="F104" s="114">
        <v>44369</v>
      </c>
      <c r="G104" s="8"/>
    </row>
    <row r="105" spans="1:7" ht="90" customHeight="1" x14ac:dyDescent="0.2">
      <c r="B105" s="239" t="s">
        <v>152</v>
      </c>
      <c r="C105" s="239"/>
      <c r="D105" s="239"/>
      <c r="E105" s="239"/>
      <c r="F105" s="239"/>
    </row>
    <row r="106" spans="1:7" x14ac:dyDescent="0.2">
      <c r="A106" s="2"/>
    </row>
    <row r="107" spans="1:7" ht="15.75" x14ac:dyDescent="0.25">
      <c r="A107" s="10" t="s">
        <v>11</v>
      </c>
      <c r="B107" s="2"/>
      <c r="C107" s="10"/>
      <c r="D107" s="2"/>
      <c r="E107" s="10"/>
      <c r="F107" s="10"/>
    </row>
    <row r="108" spans="1:7" ht="15.75" x14ac:dyDescent="0.25">
      <c r="A108" s="2"/>
      <c r="B108" s="10"/>
      <c r="C108" s="10"/>
      <c r="D108" s="2"/>
      <c r="E108" s="18"/>
      <c r="F108" s="18"/>
    </row>
    <row r="109" spans="1:7" ht="24" customHeight="1" x14ac:dyDescent="0.2">
      <c r="A109" s="189" t="s">
        <v>43</v>
      </c>
      <c r="B109" s="209" t="s">
        <v>115</v>
      </c>
      <c r="C109" s="209"/>
      <c r="D109" s="209"/>
      <c r="E109" s="209"/>
      <c r="F109" s="209"/>
    </row>
    <row r="110" spans="1:7" ht="45" customHeight="1" x14ac:dyDescent="0.2">
      <c r="A110" s="189" t="s">
        <v>46</v>
      </c>
      <c r="B110" s="209" t="s">
        <v>162</v>
      </c>
      <c r="C110" s="209"/>
      <c r="D110" s="209"/>
      <c r="E110" s="209"/>
      <c r="F110" s="209"/>
    </row>
    <row r="111" spans="1:7" ht="101.25" customHeight="1" x14ac:dyDescent="0.2">
      <c r="A111" s="189" t="s">
        <v>44</v>
      </c>
      <c r="B111" s="209" t="s">
        <v>163</v>
      </c>
      <c r="C111" s="209"/>
      <c r="D111" s="209"/>
      <c r="E111" s="209"/>
      <c r="F111" s="209"/>
    </row>
    <row r="112" spans="1:7" ht="13.5" customHeight="1" thickBot="1" x14ac:dyDescent="0.25">
      <c r="A112" s="189"/>
      <c r="B112" s="187"/>
      <c r="C112" s="187"/>
      <c r="D112" s="187"/>
      <c r="E112" s="187"/>
      <c r="F112" s="87" t="s">
        <v>64</v>
      </c>
    </row>
    <row r="113" spans="1:6" ht="20.25" customHeight="1" thickBot="1" x14ac:dyDescent="0.25">
      <c r="A113" s="189"/>
      <c r="B113" s="247" t="s">
        <v>0</v>
      </c>
      <c r="C113" s="244" t="s">
        <v>150</v>
      </c>
      <c r="D113" s="240" t="s">
        <v>118</v>
      </c>
      <c r="E113" s="241"/>
      <c r="F113" s="242"/>
    </row>
    <row r="114" spans="1:6" ht="20.25" customHeight="1" thickBot="1" x14ac:dyDescent="0.25">
      <c r="A114" s="189"/>
      <c r="B114" s="248"/>
      <c r="C114" s="245"/>
      <c r="D114" s="205" t="s">
        <v>7</v>
      </c>
      <c r="E114" s="214"/>
      <c r="F114" s="89" t="s">
        <v>8</v>
      </c>
    </row>
    <row r="115" spans="1:6" ht="15.75" customHeight="1" x14ac:dyDescent="0.2">
      <c r="A115" s="189"/>
      <c r="B115" s="248"/>
      <c r="C115" s="245"/>
      <c r="D115" s="163" t="s">
        <v>74</v>
      </c>
      <c r="E115" s="164" t="s">
        <v>114</v>
      </c>
      <c r="F115" s="165" t="s">
        <v>74</v>
      </c>
    </row>
    <row r="116" spans="1:6" ht="15.75" customHeight="1" x14ac:dyDescent="0.2">
      <c r="A116" s="189"/>
      <c r="B116" s="248"/>
      <c r="C116" s="245"/>
      <c r="D116" s="166">
        <v>2017</v>
      </c>
      <c r="E116" s="167">
        <v>2016</v>
      </c>
      <c r="F116" s="168">
        <v>2017</v>
      </c>
    </row>
    <row r="117" spans="1:6" ht="15.75" customHeight="1" x14ac:dyDescent="0.2">
      <c r="A117" s="189"/>
      <c r="B117" s="249"/>
      <c r="C117" s="246"/>
      <c r="D117" s="169" t="s">
        <v>1</v>
      </c>
      <c r="E117" s="170" t="s">
        <v>1</v>
      </c>
      <c r="F117" s="171" t="s">
        <v>1</v>
      </c>
    </row>
    <row r="118" spans="1:6" ht="25.5" customHeight="1" x14ac:dyDescent="0.2">
      <c r="A118" s="189"/>
      <c r="B118" s="172" t="s">
        <v>116</v>
      </c>
      <c r="C118" s="173"/>
      <c r="D118" s="120">
        <v>1445</v>
      </c>
      <c r="E118" s="121">
        <v>358</v>
      </c>
      <c r="F118" s="122">
        <v>3691</v>
      </c>
    </row>
    <row r="119" spans="1:6" ht="25.5" customHeight="1" x14ac:dyDescent="0.2">
      <c r="A119" s="189"/>
      <c r="B119" s="174" t="s">
        <v>149</v>
      </c>
      <c r="C119" s="162" t="s">
        <v>151</v>
      </c>
      <c r="D119" s="123">
        <v>-178</v>
      </c>
      <c r="E119" s="124">
        <v>-27</v>
      </c>
      <c r="F119" s="125">
        <v>-266</v>
      </c>
    </row>
    <row r="120" spans="1:6" ht="25.5" customHeight="1" x14ac:dyDescent="0.2">
      <c r="A120" s="189"/>
      <c r="B120" s="174" t="s">
        <v>154</v>
      </c>
      <c r="C120" s="162"/>
      <c r="D120" s="123">
        <v>11</v>
      </c>
      <c r="E120" s="124">
        <v>24</v>
      </c>
      <c r="F120" s="125">
        <v>14</v>
      </c>
    </row>
    <row r="121" spans="1:6" ht="25.5" customHeight="1" x14ac:dyDescent="0.2">
      <c r="A121" s="189"/>
      <c r="B121" s="174" t="s">
        <v>139</v>
      </c>
      <c r="C121" s="162"/>
      <c r="D121" s="123">
        <v>-260</v>
      </c>
      <c r="E121" s="124">
        <v>-11</v>
      </c>
      <c r="F121" s="125">
        <v>-123</v>
      </c>
    </row>
    <row r="122" spans="1:6" ht="25.5" customHeight="1" x14ac:dyDescent="0.2">
      <c r="A122" s="189"/>
      <c r="B122" s="174" t="s">
        <v>148</v>
      </c>
      <c r="C122" s="162"/>
      <c r="D122" s="123">
        <v>0</v>
      </c>
      <c r="E122" s="124">
        <v>-88</v>
      </c>
      <c r="F122" s="125">
        <v>-88</v>
      </c>
    </row>
    <row r="123" spans="1:6" ht="25.5" customHeight="1" x14ac:dyDescent="0.2">
      <c r="A123" s="189"/>
      <c r="B123" s="174" t="s">
        <v>5</v>
      </c>
      <c r="C123" s="175"/>
      <c r="D123" s="123">
        <v>30</v>
      </c>
      <c r="E123" s="124">
        <v>-22</v>
      </c>
      <c r="F123" s="125">
        <v>-7</v>
      </c>
    </row>
    <row r="124" spans="1:6" ht="25.5" customHeight="1" x14ac:dyDescent="0.2">
      <c r="A124" s="189"/>
      <c r="B124" s="176" t="s">
        <v>117</v>
      </c>
      <c r="C124" s="177"/>
      <c r="D124" s="157">
        <v>1048</v>
      </c>
      <c r="E124" s="158">
        <v>234</v>
      </c>
      <c r="F124" s="159">
        <v>3221</v>
      </c>
    </row>
    <row r="125" spans="1:6" ht="25.5" customHeight="1" x14ac:dyDescent="0.2">
      <c r="A125" s="189"/>
      <c r="B125" s="174" t="s">
        <v>142</v>
      </c>
      <c r="C125" s="175"/>
      <c r="D125" s="154">
        <v>-3325</v>
      </c>
      <c r="E125" s="155">
        <v>-1864</v>
      </c>
      <c r="F125" s="156">
        <v>-3629</v>
      </c>
    </row>
    <row r="126" spans="1:6" ht="25.5" customHeight="1" thickBot="1" x14ac:dyDescent="0.25">
      <c r="A126" s="189"/>
      <c r="B126" s="178" t="s">
        <v>143</v>
      </c>
      <c r="C126" s="179"/>
      <c r="D126" s="126">
        <v>-2277</v>
      </c>
      <c r="E126" s="127">
        <v>-1630</v>
      </c>
      <c r="F126" s="128">
        <v>-408</v>
      </c>
    </row>
    <row r="127" spans="1:6" ht="25.5" customHeight="1" x14ac:dyDescent="0.2">
      <c r="A127" s="189"/>
      <c r="B127" s="68"/>
      <c r="C127" s="68"/>
      <c r="D127" s="68"/>
      <c r="E127" s="110"/>
      <c r="F127" s="68"/>
    </row>
    <row r="128" spans="1:6" ht="25.5" customHeight="1" x14ac:dyDescent="0.2">
      <c r="A128" s="189"/>
      <c r="B128" s="243" t="s">
        <v>155</v>
      </c>
      <c r="C128" s="243"/>
      <c r="D128" s="243"/>
      <c r="E128" s="243"/>
      <c r="F128" s="243"/>
    </row>
    <row r="129" spans="1:6" ht="95.25" customHeight="1" x14ac:dyDescent="0.2">
      <c r="A129" s="189"/>
      <c r="B129" s="243" t="s">
        <v>160</v>
      </c>
      <c r="C129" s="243"/>
      <c r="D129" s="243"/>
      <c r="E129" s="243"/>
      <c r="F129" s="243"/>
    </row>
    <row r="130" spans="1:6" ht="28.5" customHeight="1" x14ac:dyDescent="0.2">
      <c r="A130" s="189" t="s">
        <v>45</v>
      </c>
      <c r="B130" s="227" t="s">
        <v>159</v>
      </c>
      <c r="C130" s="227"/>
      <c r="D130" s="227"/>
      <c r="E130" s="227"/>
      <c r="F130" s="227"/>
    </row>
    <row r="131" spans="1:6" x14ac:dyDescent="0.2">
      <c r="A131" s="189"/>
    </row>
    <row r="132" spans="1:6" x14ac:dyDescent="0.2">
      <c r="A132" s="189" t="s">
        <v>53</v>
      </c>
      <c r="B132" s="209" t="s">
        <v>138</v>
      </c>
      <c r="C132" s="209"/>
      <c r="D132" s="209"/>
      <c r="E132" s="209"/>
      <c r="F132" s="209"/>
    </row>
    <row r="133" spans="1:6" x14ac:dyDescent="0.2">
      <c r="A133" s="189"/>
      <c r="B133" s="209"/>
      <c r="C133" s="209"/>
      <c r="D133" s="209"/>
      <c r="E133" s="209"/>
      <c r="F133" s="209"/>
    </row>
    <row r="134" spans="1:6" ht="19.5" customHeight="1" x14ac:dyDescent="0.2">
      <c r="A134" s="186"/>
      <c r="B134" s="209"/>
      <c r="C134" s="209"/>
      <c r="D134" s="209"/>
      <c r="E134" s="209"/>
      <c r="F134" s="209"/>
    </row>
    <row r="135" spans="1:6" ht="13.5" thickBot="1" x14ac:dyDescent="0.25">
      <c r="A135" s="186"/>
      <c r="B135" s="83"/>
      <c r="C135" s="83"/>
      <c r="D135" s="83"/>
      <c r="E135" s="83"/>
      <c r="F135" s="87" t="s">
        <v>64</v>
      </c>
    </row>
    <row r="136" spans="1:6" ht="13.5" thickBot="1" x14ac:dyDescent="0.25">
      <c r="A136" s="186"/>
      <c r="B136" s="46"/>
      <c r="C136" s="210" t="s">
        <v>7</v>
      </c>
      <c r="D136" s="237"/>
      <c r="E136" s="238"/>
      <c r="F136" s="101" t="s">
        <v>8</v>
      </c>
    </row>
    <row r="137" spans="1:6" ht="15.75" customHeight="1" x14ac:dyDescent="0.2">
      <c r="A137" s="186"/>
      <c r="B137" s="47"/>
      <c r="C137" s="14" t="s">
        <v>114</v>
      </c>
      <c r="D137" s="14" t="s">
        <v>74</v>
      </c>
      <c r="E137" s="14" t="s">
        <v>114</v>
      </c>
      <c r="F137" s="14" t="s">
        <v>74</v>
      </c>
    </row>
    <row r="138" spans="1:6" ht="17.25" customHeight="1" x14ac:dyDescent="0.2">
      <c r="A138" s="186"/>
      <c r="B138" s="47"/>
      <c r="C138" s="43">
        <v>2017</v>
      </c>
      <c r="D138" s="43">
        <v>2017</v>
      </c>
      <c r="E138" s="43">
        <v>2016</v>
      </c>
      <c r="F138" s="43">
        <v>2017</v>
      </c>
    </row>
    <row r="139" spans="1:6" ht="19.5" customHeight="1" thickBot="1" x14ac:dyDescent="0.25">
      <c r="A139" s="186"/>
      <c r="B139" s="48"/>
      <c r="C139" s="56" t="s">
        <v>1</v>
      </c>
      <c r="D139" s="57" t="s">
        <v>1</v>
      </c>
      <c r="E139" s="57" t="s">
        <v>1</v>
      </c>
      <c r="F139" s="57" t="s">
        <v>1</v>
      </c>
    </row>
    <row r="140" spans="1:6" s="24" customFormat="1" ht="30.75" customHeight="1" thickBot="1" x14ac:dyDescent="0.2">
      <c r="A140" s="129"/>
      <c r="B140" s="51" t="s">
        <v>72</v>
      </c>
      <c r="C140" s="81">
        <v>-105</v>
      </c>
      <c r="D140" s="81">
        <v>111</v>
      </c>
      <c r="E140" s="81">
        <v>64</v>
      </c>
      <c r="F140" s="81">
        <v>196</v>
      </c>
    </row>
    <row r="141" spans="1:6" s="24" customFormat="1" ht="39" thickBot="1" x14ac:dyDescent="0.2">
      <c r="A141" s="129"/>
      <c r="B141" s="51" t="s">
        <v>73</v>
      </c>
      <c r="C141" s="81">
        <v>-420</v>
      </c>
      <c r="D141" s="81">
        <v>-506</v>
      </c>
      <c r="E141" s="81">
        <v>-367</v>
      </c>
      <c r="F141" s="81">
        <v>-1894</v>
      </c>
    </row>
    <row r="142" spans="1:6" s="24" customFormat="1" x14ac:dyDescent="0.15">
      <c r="A142" s="129"/>
      <c r="B142" s="192"/>
      <c r="C142" s="189"/>
      <c r="D142" s="189"/>
      <c r="E142" s="189"/>
      <c r="F142" s="189"/>
    </row>
    <row r="143" spans="1:6" ht="12.75" customHeight="1" x14ac:dyDescent="0.2">
      <c r="A143" s="189" t="s">
        <v>54</v>
      </c>
      <c r="B143" s="209" t="s">
        <v>165</v>
      </c>
      <c r="C143" s="209"/>
      <c r="D143" s="209"/>
      <c r="E143" s="209"/>
      <c r="F143" s="209"/>
    </row>
    <row r="144" spans="1:6" ht="12.75" customHeight="1" x14ac:dyDescent="0.2">
      <c r="A144" s="189"/>
      <c r="B144" s="209"/>
      <c r="C144" s="209"/>
      <c r="D144" s="209"/>
      <c r="E144" s="209"/>
      <c r="F144" s="209"/>
    </row>
    <row r="145" spans="1:6" ht="12.75" customHeight="1" x14ac:dyDescent="0.2">
      <c r="A145" s="189"/>
      <c r="B145" s="209"/>
      <c r="C145" s="209"/>
      <c r="D145" s="209"/>
      <c r="E145" s="209"/>
      <c r="F145" s="209"/>
    </row>
    <row r="146" spans="1:6" ht="19.5" customHeight="1" x14ac:dyDescent="0.2">
      <c r="A146" s="189"/>
      <c r="B146" s="209"/>
      <c r="C146" s="209"/>
      <c r="D146" s="209"/>
      <c r="E146" s="209"/>
      <c r="F146" s="209"/>
    </row>
    <row r="147" spans="1:6" ht="19.5" customHeight="1" x14ac:dyDescent="0.2">
      <c r="A147" s="189"/>
      <c r="B147" s="209"/>
      <c r="C147" s="209"/>
      <c r="D147" s="209"/>
      <c r="E147" s="209"/>
      <c r="F147" s="209"/>
    </row>
    <row r="148" spans="1:6" ht="62.25" customHeight="1" x14ac:dyDescent="0.2">
      <c r="A148" s="189"/>
      <c r="B148" s="209"/>
      <c r="C148" s="209"/>
      <c r="D148" s="209"/>
      <c r="E148" s="209"/>
      <c r="F148" s="209"/>
    </row>
    <row r="149" spans="1:6" x14ac:dyDescent="0.2">
      <c r="A149" s="189"/>
      <c r="B149" s="188"/>
      <c r="C149" s="188"/>
      <c r="D149" s="188"/>
      <c r="E149" s="188"/>
      <c r="F149" s="188"/>
    </row>
    <row r="150" spans="1:6" ht="12.95" customHeight="1" x14ac:dyDescent="0.2">
      <c r="A150" s="189" t="s">
        <v>88</v>
      </c>
      <c r="B150" s="209" t="s">
        <v>164</v>
      </c>
      <c r="C150" s="209"/>
      <c r="D150" s="209"/>
      <c r="E150" s="209"/>
      <c r="F150" s="209"/>
    </row>
    <row r="151" spans="1:6" ht="12.75" customHeight="1" x14ac:dyDescent="0.2">
      <c r="A151" s="189"/>
      <c r="B151" s="188"/>
      <c r="C151" s="188"/>
      <c r="D151" s="188"/>
      <c r="E151" s="188"/>
      <c r="F151" s="188"/>
    </row>
    <row r="152" spans="1:6" ht="12.75" customHeight="1" x14ac:dyDescent="0.2">
      <c r="A152" s="189" t="s">
        <v>146</v>
      </c>
      <c r="B152" s="236" t="s">
        <v>89</v>
      </c>
      <c r="C152" s="209"/>
      <c r="D152" s="209"/>
      <c r="E152" s="209"/>
      <c r="F152" s="209"/>
    </row>
    <row r="153" spans="1:6" ht="15.75" customHeight="1" x14ac:dyDescent="0.2">
      <c r="A153" s="189"/>
      <c r="B153" s="209"/>
      <c r="C153" s="209"/>
      <c r="D153" s="209"/>
      <c r="E153" s="209"/>
      <c r="F153" s="209"/>
    </row>
    <row r="154" spans="1:6" ht="15.75" customHeight="1" x14ac:dyDescent="0.2">
      <c r="A154" s="189"/>
      <c r="B154" s="188"/>
      <c r="C154" s="188"/>
      <c r="D154" s="188"/>
      <c r="E154" s="188"/>
      <c r="F154" s="188"/>
    </row>
    <row r="155" spans="1:6" ht="15.75" x14ac:dyDescent="0.25">
      <c r="A155" s="2"/>
      <c r="B155" s="11"/>
      <c r="C155" s="11"/>
      <c r="D155" s="2"/>
      <c r="E155" s="10"/>
      <c r="F155" s="10"/>
    </row>
    <row r="156" spans="1:6" x14ac:dyDescent="0.2">
      <c r="A156" s="1" t="s">
        <v>52</v>
      </c>
      <c r="B156" s="2"/>
      <c r="C156" s="2"/>
      <c r="D156" s="2"/>
      <c r="E156" s="1" t="s">
        <v>16</v>
      </c>
    </row>
    <row r="157" spans="1:6" ht="12.75" customHeight="1" x14ac:dyDescent="0.2">
      <c r="A157" s="1" t="s">
        <v>124</v>
      </c>
      <c r="B157" s="2"/>
      <c r="C157" s="2"/>
      <c r="D157" s="2"/>
      <c r="E157" s="1" t="s">
        <v>96</v>
      </c>
    </row>
    <row r="158" spans="1:6" x14ac:dyDescent="0.2">
      <c r="B158" s="2"/>
      <c r="C158" s="2"/>
      <c r="D158" s="2"/>
    </row>
    <row r="159" spans="1:6" hidden="1" x14ac:dyDescent="0.2">
      <c r="B159" s="2"/>
      <c r="C159" s="2"/>
      <c r="D159" s="2"/>
    </row>
    <row r="160" spans="1:6" x14ac:dyDescent="0.2">
      <c r="B160" s="2"/>
      <c r="C160" s="2"/>
      <c r="D160" s="2"/>
    </row>
  </sheetData>
  <mergeCells count="28">
    <mergeCell ref="B111:F111"/>
    <mergeCell ref="D113:F113"/>
    <mergeCell ref="B128:F128"/>
    <mergeCell ref="B129:F129"/>
    <mergeCell ref="D114:E114"/>
    <mergeCell ref="C113:C117"/>
    <mergeCell ref="B113:B117"/>
    <mergeCell ref="B152:F153"/>
    <mergeCell ref="B150:F150"/>
    <mergeCell ref="C136:E136"/>
    <mergeCell ref="C9:E9"/>
    <mergeCell ref="B34:F34"/>
    <mergeCell ref="C36:E36"/>
    <mergeCell ref="B52:F52"/>
    <mergeCell ref="C54:E54"/>
    <mergeCell ref="B109:F109"/>
    <mergeCell ref="B83:F83"/>
    <mergeCell ref="C85:E85"/>
    <mergeCell ref="B105:F105"/>
    <mergeCell ref="B143:F148"/>
    <mergeCell ref="B110:F110"/>
    <mergeCell ref="B132:F134"/>
    <mergeCell ref="B130:F130"/>
    <mergeCell ref="B1:F1"/>
    <mergeCell ref="B3:F3"/>
    <mergeCell ref="B4:F4"/>
    <mergeCell ref="B7:F7"/>
    <mergeCell ref="B5:F5"/>
  </mergeCells>
  <printOptions horizontalCentered="1"/>
  <pageMargins left="0" right="0" top="0.39" bottom="0" header="0" footer="0"/>
  <pageSetup scale="70" fitToHeight="6" orientation="landscape" blackAndWhite="1" r:id="rId1"/>
  <headerFooter alignWithMargins="0"/>
  <rowBreaks count="5" manualBreakCount="5">
    <brk id="33" max="6" man="1"/>
    <brk id="50" max="6" man="1"/>
    <brk id="80" max="6" man="1"/>
    <brk id="106" max="6" man="1"/>
    <brk id="157" max="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B1:J30"/>
  <sheetViews>
    <sheetView workbookViewId="0">
      <pane xSplit="2" ySplit="2" topLeftCell="C3" activePane="bottomRight" state="frozen"/>
      <selection pane="topRight" activeCell="C1" sqref="C1"/>
      <selection pane="bottomLeft" activeCell="A3" sqref="A3"/>
      <selection pane="bottomRight" activeCell="C5" sqref="C5"/>
    </sheetView>
  </sheetViews>
  <sheetFormatPr defaultRowHeight="12" x14ac:dyDescent="0.15"/>
  <cols>
    <col min="2" max="2" width="25.375" bestFit="1" customWidth="1"/>
    <col min="3" max="3" width="16" bestFit="1" customWidth="1"/>
    <col min="4" max="4" width="11.875" bestFit="1" customWidth="1"/>
    <col min="6" max="7" width="9.875" bestFit="1" customWidth="1"/>
    <col min="8" max="8" width="20.125" bestFit="1" customWidth="1"/>
    <col min="9" max="9" width="11.375" bestFit="1" customWidth="1"/>
    <col min="10" max="10" width="9.875" bestFit="1" customWidth="1"/>
  </cols>
  <sheetData>
    <row r="1" spans="2:10" x14ac:dyDescent="0.15">
      <c r="C1" t="s">
        <v>14</v>
      </c>
      <c r="D1" t="s">
        <v>60</v>
      </c>
      <c r="F1" s="66" t="s">
        <v>63</v>
      </c>
    </row>
    <row r="2" spans="2:10" x14ac:dyDescent="0.15">
      <c r="F2" t="s">
        <v>14</v>
      </c>
      <c r="G2" t="s">
        <v>60</v>
      </c>
      <c r="I2" t="s">
        <v>14</v>
      </c>
      <c r="J2" t="s">
        <v>60</v>
      </c>
    </row>
    <row r="3" spans="2:10" x14ac:dyDescent="0.15">
      <c r="B3" t="s">
        <v>56</v>
      </c>
      <c r="C3" s="52">
        <f>+D3</f>
        <v>0</v>
      </c>
      <c r="D3" s="53">
        <v>0</v>
      </c>
      <c r="F3" s="53">
        <v>0</v>
      </c>
      <c r="G3" s="53">
        <v>0</v>
      </c>
      <c r="I3" s="53">
        <f>+C3-F3</f>
        <v>0</v>
      </c>
      <c r="J3" s="53">
        <f t="shared" ref="J3:J7" si="0">+D3-G3</f>
        <v>0</v>
      </c>
    </row>
    <row r="4" spans="2:10" x14ac:dyDescent="0.15">
      <c r="G4">
        <v>0</v>
      </c>
      <c r="I4" s="53"/>
      <c r="J4" s="53"/>
    </row>
    <row r="5" spans="2:10" x14ac:dyDescent="0.15">
      <c r="B5" t="s">
        <v>57</v>
      </c>
      <c r="C5" s="53">
        <v>340</v>
      </c>
      <c r="D5" s="53"/>
      <c r="F5" s="53">
        <v>0</v>
      </c>
      <c r="G5" s="53">
        <v>0</v>
      </c>
      <c r="I5" s="53">
        <f t="shared" ref="I5:I7" si="1">+C5-F5</f>
        <v>340</v>
      </c>
      <c r="J5" s="53">
        <f>+I5</f>
        <v>340</v>
      </c>
    </row>
    <row r="6" spans="2:10" x14ac:dyDescent="0.15">
      <c r="G6">
        <v>0</v>
      </c>
      <c r="I6" s="53"/>
      <c r="J6" s="53"/>
    </row>
    <row r="7" spans="2:10" x14ac:dyDescent="0.15">
      <c r="B7" t="s">
        <v>58</v>
      </c>
      <c r="C7" s="54">
        <v>0</v>
      </c>
      <c r="D7" s="53">
        <f>+C7</f>
        <v>0</v>
      </c>
      <c r="F7" s="54">
        <v>0</v>
      </c>
      <c r="G7">
        <v>0</v>
      </c>
      <c r="I7" s="53">
        <f t="shared" si="1"/>
        <v>0</v>
      </c>
      <c r="J7" s="53">
        <f t="shared" si="0"/>
        <v>0</v>
      </c>
    </row>
    <row r="9" spans="2:10" x14ac:dyDescent="0.15">
      <c r="B9" t="s">
        <v>59</v>
      </c>
      <c r="C9" s="53">
        <f>SUM(C3:C7)</f>
        <v>340</v>
      </c>
      <c r="D9" s="53">
        <f t="shared" ref="D9:J9" si="2">SUM(D3:D7)</f>
        <v>0</v>
      </c>
      <c r="E9" s="53">
        <f t="shared" si="2"/>
        <v>0</v>
      </c>
      <c r="F9" s="53">
        <f t="shared" si="2"/>
        <v>0</v>
      </c>
      <c r="G9" s="53">
        <f t="shared" si="2"/>
        <v>0</v>
      </c>
      <c r="H9" s="53">
        <f t="shared" si="2"/>
        <v>0</v>
      </c>
      <c r="I9" s="53">
        <f t="shared" si="2"/>
        <v>340</v>
      </c>
      <c r="J9" s="53">
        <f t="shared" si="2"/>
        <v>340</v>
      </c>
    </row>
    <row r="10" spans="2:10" x14ac:dyDescent="0.15">
      <c r="C10" s="53"/>
    </row>
    <row r="11" spans="2:10" x14ac:dyDescent="0.15">
      <c r="C11" s="58"/>
    </row>
    <row r="15" spans="2:10" x14ac:dyDescent="0.15">
      <c r="B15" s="59" t="s">
        <v>62</v>
      </c>
      <c r="C15" s="65">
        <v>42430</v>
      </c>
      <c r="D15" s="60" t="s">
        <v>65</v>
      </c>
      <c r="E15" s="60" t="s">
        <v>66</v>
      </c>
      <c r="F15" s="60" t="s">
        <v>67</v>
      </c>
      <c r="G15" s="59"/>
    </row>
    <row r="16" spans="2:10" x14ac:dyDescent="0.15">
      <c r="B16" s="59" t="s">
        <v>14</v>
      </c>
      <c r="C16" s="61">
        <v>0</v>
      </c>
      <c r="D16" s="61">
        <v>0</v>
      </c>
      <c r="E16" s="61">
        <v>0</v>
      </c>
      <c r="F16" s="61">
        <v>0</v>
      </c>
      <c r="G16" s="61"/>
    </row>
    <row r="17" spans="2:9" x14ac:dyDescent="0.15">
      <c r="B17" s="59" t="s">
        <v>61</v>
      </c>
      <c r="C17" s="61">
        <v>0</v>
      </c>
      <c r="D17" s="61">
        <v>0</v>
      </c>
      <c r="E17" s="61">
        <v>0</v>
      </c>
      <c r="F17" s="61">
        <v>0</v>
      </c>
      <c r="G17" s="61"/>
    </row>
    <row r="18" spans="2:9" x14ac:dyDescent="0.15">
      <c r="C18" s="62"/>
    </row>
    <row r="19" spans="2:9" x14ac:dyDescent="0.15">
      <c r="D19" s="62"/>
    </row>
    <row r="20" spans="2:9" x14ac:dyDescent="0.15">
      <c r="F20" s="53"/>
    </row>
    <row r="21" spans="2:9" x14ac:dyDescent="0.15">
      <c r="I21" t="s">
        <v>85</v>
      </c>
    </row>
    <row r="22" spans="2:9" x14ac:dyDescent="0.15">
      <c r="B22" s="71" t="s">
        <v>75</v>
      </c>
      <c r="C22" s="72">
        <v>42248</v>
      </c>
      <c r="H22" s="66" t="s">
        <v>6</v>
      </c>
      <c r="I22" s="71" t="s">
        <v>86</v>
      </c>
    </row>
    <row r="23" spans="2:9" x14ac:dyDescent="0.15">
      <c r="B23" t="s">
        <v>76</v>
      </c>
      <c r="C23" s="52">
        <v>0</v>
      </c>
      <c r="D23">
        <f>32*0</f>
        <v>0</v>
      </c>
      <c r="E23" s="53">
        <f>32*3*0-C23*0</f>
        <v>0</v>
      </c>
      <c r="F23" s="53"/>
      <c r="H23" t="s">
        <v>81</v>
      </c>
      <c r="I23" s="52">
        <v>1.55</v>
      </c>
    </row>
    <row r="24" spans="2:9" x14ac:dyDescent="0.15">
      <c r="B24" t="s">
        <v>78</v>
      </c>
      <c r="C24" s="52">
        <v>0</v>
      </c>
      <c r="E24">
        <f>16*0</f>
        <v>0</v>
      </c>
      <c r="F24" s="53"/>
      <c r="H24" t="s">
        <v>82</v>
      </c>
      <c r="I24" s="52">
        <v>30.03</v>
      </c>
    </row>
    <row r="25" spans="2:9" x14ac:dyDescent="0.15">
      <c r="B25" t="s">
        <v>77</v>
      </c>
      <c r="C25" s="52">
        <v>0</v>
      </c>
      <c r="I25" s="70">
        <f>SUM(I23:I24)</f>
        <v>31.58</v>
      </c>
    </row>
    <row r="26" spans="2:9" x14ac:dyDescent="0.15">
      <c r="C26" s="70">
        <f>SUM(C23:C25)</f>
        <v>0</v>
      </c>
    </row>
    <row r="27" spans="2:9" x14ac:dyDescent="0.15">
      <c r="H27" t="s">
        <v>83</v>
      </c>
      <c r="I27" s="52">
        <v>2.5299999999999998</v>
      </c>
    </row>
    <row r="28" spans="2:9" x14ac:dyDescent="0.15">
      <c r="B28" s="66" t="s">
        <v>79</v>
      </c>
      <c r="C28" s="52">
        <v>0</v>
      </c>
      <c r="D28">
        <f>35*0</f>
        <v>0</v>
      </c>
      <c r="H28" t="s">
        <v>84</v>
      </c>
      <c r="I28" s="52">
        <v>0</v>
      </c>
    </row>
    <row r="29" spans="2:9" x14ac:dyDescent="0.15">
      <c r="D29">
        <f>154*0</f>
        <v>0</v>
      </c>
      <c r="H29" t="s">
        <v>87</v>
      </c>
      <c r="I29" s="70">
        <f>SUM(I27:I28)</f>
        <v>2.5299999999999998</v>
      </c>
    </row>
    <row r="30" spans="2:9" x14ac:dyDescent="0.15">
      <c r="C30" s="53">
        <f>+C26+C28</f>
        <v>0</v>
      </c>
      <c r="D30" s="53">
        <f>SUM(D23:D29)</f>
        <v>0</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MLTD</vt:lpstr>
      <vt:lpstr>std</vt:lpstr>
      <vt:lpstr>Group</vt:lpstr>
      <vt:lpstr>Reclass</vt:lpstr>
      <vt:lpstr>MLTD!mastekgrp</vt:lpstr>
      <vt:lpstr>Group!Print_Area</vt:lpstr>
      <vt:lpstr>MLTD!Print_Area</vt:lpstr>
      <vt:lpstr>Group!Print_Titles</vt:lpstr>
      <vt:lpstr>MLTD!Print_Titles</vt:lpstr>
      <vt:lpstr>MLTD!segmentgrp</vt:lpstr>
    </vt:vector>
  </TitlesOfParts>
  <Company>mastek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Jayesh Verma</dc:creator>
  <cp:lastModifiedBy>Rajat Kedia</cp:lastModifiedBy>
  <cp:lastPrinted>2017-07-19T03:28:13Z</cp:lastPrinted>
  <dcterms:created xsi:type="dcterms:W3CDTF">1999-04-12T06:17:55Z</dcterms:created>
  <dcterms:modified xsi:type="dcterms:W3CDTF">2017-07-19T16:41:00Z</dcterms:modified>
</cp:coreProperties>
</file>