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6" rupBuild="18528"/>
  <workbookPr codeName="ThisWorkbook" defaultThemeVersion="124226"/>
  <mc:AlternateContent xmlns:mc="http://schemas.openxmlformats.org/markup-compatibility/2006">
    <mc:Choice Requires="x15">
      <x15ac:absPath xmlns:x15ac="http://schemas.microsoft.com/office/spreadsheetml/2010/11/ac" url="F:\Christensen\Work\IT Clients\Mastek\FY 2018\Q2 FY18\"/>
    </mc:Choice>
  </mc:AlternateContent>
  <bookViews>
    <workbookView xWindow="0" yWindow="0" windowWidth="20490" windowHeight="7530" firstSheet="1" activeTab="2" xr2:uid="{00000000-000D-0000-FFFF-FFFF00000000}"/>
  </bookViews>
  <sheets>
    <sheet name="std" sheetId="16" state="hidden" r:id="rId1"/>
    <sheet name="MLTD" sheetId="17" r:id="rId2"/>
    <sheet name="Group" sheetId="15" r:id="rId3"/>
    <sheet name="Reclass" sheetId="11" state="hidden" r:id="rId4"/>
  </sheets>
  <externalReferences>
    <externalReference r:id="rId5"/>
  </externalReferences>
  <definedNames>
    <definedName name="_Regression_Int" hidden="1">1</definedName>
    <definedName name="AS_AR" localSheetId="1">#REF!</definedName>
    <definedName name="AS_AR">#REF!</definedName>
    <definedName name="BE_AR" localSheetId="1">#REF!</definedName>
    <definedName name="BE_AR">#REF!</definedName>
    <definedName name="BS">#REF!</definedName>
    <definedName name="DS_AR">#REF!</definedName>
    <definedName name="FPMLIST">#REF!</definedName>
    <definedName name="FPMRANGE">#REF!</definedName>
    <definedName name="FR_AR">#REF!</definedName>
    <definedName name="GE_AR">#REF!</definedName>
    <definedName name="IB_AR">#REF!</definedName>
    <definedName name="iNET_AR">#REF!</definedName>
    <definedName name="IT_AR">#REF!</definedName>
    <definedName name="Mastek">#REF!</definedName>
    <definedName name="Mastek_Limited">"cash_flow"</definedName>
    <definedName name="mastekgrp" localSheetId="1">MLTD!$B$1:$H$47</definedName>
    <definedName name="NE_AR">#REF!</definedName>
    <definedName name="NO_AR">#REF!</definedName>
    <definedName name="PAGE3">#REF!</definedName>
    <definedName name="PAGE4">#REF!</definedName>
    <definedName name="PAGE5">#REF!</definedName>
    <definedName name="PL">#REF!</definedName>
    <definedName name="_xlnm.Print_Area" localSheetId="2">Group!$A$1:$H$214</definedName>
    <definedName name="_xlnm.Print_Area" localSheetId="1">MLTD!$A$1:$I$196</definedName>
    <definedName name="_xlnm.Print_Area">#REF!</definedName>
    <definedName name="PRINT_AREA_MI">#REF!</definedName>
    <definedName name="_xlnm.Print_Titles" localSheetId="2">Group!$1:$6</definedName>
    <definedName name="_xlnm.Print_Titles" localSheetId="1">MLTD!$1:$5</definedName>
    <definedName name="segment">#REF!</definedName>
    <definedName name="segmentgrp" localSheetId="1">MLTD!$B$48:$H$193</definedName>
    <definedName name="UK_AR">#REF!</definedName>
    <definedName name="Z_F84989FE_9D34_4BB3_9316_3D16B4C8D8D5_.wvu.Rows" hidden="1">[1]Sheet1!$A$15:$IV$21,[1]Sheet1!$A$52:$IV$53,[1]Sheet1!$A$139:$IV$139,[1]Sheet1!$A$141:$IV$141,[1]Sheet1!$A$204:$IV$205,[1]Sheet1!$A$225:$IV$247,[1]Sheet1!$A$260:$IV$261,[1]Sheet1!$A$280:$IV$282,[1]Sheet1!$A$293:$IV$298,[1]Sheet1!$A$305:$IV$360,[1]Sheet1!$A$417:$IV$419,[1]Sheet1!$A$492:$IV$498,[1]Sheet1!$A$543:$IV$543,[1]Sheet1!$A$549:$IV$550,[1]Sheet1!$A$604:$IV$605,[1]Sheet1!$A$616:$IV$616,[1]Sheet1!$A$647:$IV$650,[1]Sheet1!$A$656:$IV$656,[1]Sheet1!$A$659:$IV$659,[1]Sheet1!$A$664:$IV$668,[1]Sheet1!$A$693:$IV$693,[1]Sheet1!$A$710:$IV$710,[1]Sheet1!$A$712:$IV$712,[1]Sheet1!$A$783:$IV$783</definedName>
  </definedNames>
  <calcPr calcId="171027" fullPrecision="0"/>
</workbook>
</file>

<file path=xl/calcChain.xml><?xml version="1.0" encoding="utf-8"?>
<calcChain xmlns="http://schemas.openxmlformats.org/spreadsheetml/2006/main">
  <c r="G55" i="17" l="1"/>
  <c r="H93" i="17" l="1"/>
  <c r="H94" i="17" s="1"/>
  <c r="H87" i="17"/>
  <c r="H88" i="17" s="1"/>
  <c r="H99" i="15" l="1"/>
  <c r="H100" i="15" s="1"/>
  <c r="H92" i="15"/>
  <c r="H93" i="15" s="1"/>
  <c r="I25" i="11" l="1"/>
  <c r="I29" i="11"/>
  <c r="D23" i="11" l="1"/>
  <c r="E23" i="11"/>
  <c r="D28" i="11"/>
  <c r="D29" i="11"/>
  <c r="E24" i="11"/>
  <c r="C26" i="11" l="1"/>
  <c r="D30" i="11" l="1"/>
  <c r="C30" i="11" l="1"/>
  <c r="D7" i="11" l="1"/>
  <c r="H9" i="11"/>
  <c r="G9" i="11"/>
  <c r="F9" i="11"/>
  <c r="E9" i="11"/>
  <c r="J7" i="11" l="1"/>
  <c r="I7" i="11" l="1"/>
  <c r="J3" i="11" l="1"/>
  <c r="C3" i="11"/>
  <c r="I3" i="11" l="1"/>
  <c r="I5" i="11" l="1"/>
  <c r="C9" i="11"/>
  <c r="J5" i="11" l="1"/>
  <c r="J9" i="11" s="1"/>
  <c r="I9" i="11"/>
  <c r="D9"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kunal9415</author>
  </authors>
  <commentList>
    <comment ref="C5" authorId="0" shapeId="0" xr:uid="{00000000-0006-0000-0300-000001000000}">
      <text>
        <r>
          <rPr>
            <b/>
            <sz val="8"/>
            <color indexed="81"/>
            <rFont val="Tahoma"/>
            <family val="2"/>
          </rPr>
          <t>kunal9415:</t>
        </r>
        <r>
          <rPr>
            <sz val="8"/>
            <color indexed="81"/>
            <rFont val="Tahoma"/>
            <family val="2"/>
          </rPr>
          <t xml:space="preserve">
Only MLTD Restructuring cost</t>
        </r>
      </text>
    </comment>
    <comment ref="C7" authorId="0" shapeId="0" xr:uid="{00000000-0006-0000-0300-000002000000}">
      <text>
        <r>
          <rPr>
            <b/>
            <sz val="8"/>
            <color indexed="81"/>
            <rFont val="Tahoma"/>
            <family val="2"/>
          </rPr>
          <t>kunal9415:</t>
        </r>
        <r>
          <rPr>
            <sz val="8"/>
            <color indexed="81"/>
            <rFont val="Tahoma"/>
            <family val="2"/>
          </rPr>
          <t xml:space="preserve">
Rs. 43,946,400 Profit from sale of MCAN reduced and 59,952,153 profit from sale of MSC </t>
        </r>
      </text>
    </comment>
  </commentList>
</comments>
</file>

<file path=xl/sharedStrings.xml><?xml version="1.0" encoding="utf-8"?>
<sst xmlns="http://schemas.openxmlformats.org/spreadsheetml/2006/main" count="616" uniqueCount="239">
  <si>
    <t>Particulars</t>
  </si>
  <si>
    <t>(Unaudited)</t>
  </si>
  <si>
    <t>UK operations</t>
  </si>
  <si>
    <t xml:space="preserve">Total </t>
  </si>
  <si>
    <t>MASTEK LIMITED</t>
  </si>
  <si>
    <t>Others</t>
  </si>
  <si>
    <t>Depreciation</t>
  </si>
  <si>
    <t>Quarter  ended</t>
  </si>
  <si>
    <t>Year ended</t>
  </si>
  <si>
    <t>Registered Office : 804/805, President House, Opp.C.N.Vidyalaya</t>
  </si>
  <si>
    <t>Near Ambawadi Circle, Ahmedabad-380 006</t>
  </si>
  <si>
    <t>Notes :</t>
  </si>
  <si>
    <t>Unallocable / corporate</t>
  </si>
  <si>
    <t>(Rs in Lakhs)</t>
  </si>
  <si>
    <t>MLTD</t>
  </si>
  <si>
    <t>North America operations</t>
  </si>
  <si>
    <t>SUDHAKAR RAM</t>
  </si>
  <si>
    <t xml:space="preserve"> - Total</t>
  </si>
  <si>
    <t xml:space="preserve">           un-allocable income</t>
  </si>
  <si>
    <t>Total expenses</t>
  </si>
  <si>
    <t>Less : i. Finance costs</t>
  </si>
  <si>
    <t>(a) Employee benefits expense</t>
  </si>
  <si>
    <t>1</t>
  </si>
  <si>
    <t>Expenses</t>
  </si>
  <si>
    <t>2</t>
  </si>
  <si>
    <t>3</t>
  </si>
  <si>
    <t>4</t>
  </si>
  <si>
    <t>5</t>
  </si>
  <si>
    <t>6</t>
  </si>
  <si>
    <t>7</t>
  </si>
  <si>
    <t>8</t>
  </si>
  <si>
    <t>9</t>
  </si>
  <si>
    <t>Tax expense</t>
  </si>
  <si>
    <t>14</t>
  </si>
  <si>
    <t>Share of profit / (loss) of associates</t>
  </si>
  <si>
    <t>Minority interest</t>
  </si>
  <si>
    <t>Paid-up equity share capital ( Face value Rs. 5/- per share )</t>
  </si>
  <si>
    <t>(a) Basic - Rs</t>
  </si>
  <si>
    <t>(b) Diluted - Rs</t>
  </si>
  <si>
    <t>(of Rs 5/- each) (not annualised) :</t>
  </si>
  <si>
    <t>Income from operations (net)</t>
  </si>
  <si>
    <t xml:space="preserve"> - Income tax - current</t>
  </si>
  <si>
    <t xml:space="preserve"> - Income tax - prior periods</t>
  </si>
  <si>
    <t>1.</t>
  </si>
  <si>
    <t>3.</t>
  </si>
  <si>
    <t>4.</t>
  </si>
  <si>
    <t>2.</t>
  </si>
  <si>
    <t xml:space="preserve">Segment Revenue </t>
  </si>
  <si>
    <t>Capital employed</t>
  </si>
  <si>
    <t>Segment Results profit  before tax and interest</t>
  </si>
  <si>
    <t>Segment Results profit before tax and interest</t>
  </si>
  <si>
    <t xml:space="preserve">          ii. Other un-allocable expenditure net of</t>
  </si>
  <si>
    <t xml:space="preserve">Place : Mumbai, India </t>
  </si>
  <si>
    <t>5.</t>
  </si>
  <si>
    <t>6.</t>
  </si>
  <si>
    <t>CIN No. L74140GJ1982PLC005215</t>
  </si>
  <si>
    <t>Employee benefit expense</t>
  </si>
  <si>
    <t>Other expenses</t>
  </si>
  <si>
    <t>Other Income</t>
  </si>
  <si>
    <t>Exceptional items - net</t>
  </si>
  <si>
    <t>GROUP</t>
  </si>
  <si>
    <t>Group</t>
  </si>
  <si>
    <t>Exchange</t>
  </si>
  <si>
    <t>YTD Q3</t>
  </si>
  <si>
    <t>( Rs. In lakhs )</t>
  </si>
  <si>
    <t>Dec 15</t>
  </si>
  <si>
    <t>Sep 15</t>
  </si>
  <si>
    <t>Jun 15</t>
  </si>
  <si>
    <t>Profit  from ordinary activities after finance costs but before exceptional Items</t>
  </si>
  <si>
    <t>Profit  from ordinary activities before tax</t>
  </si>
  <si>
    <t>Profit from ordinary activities before tax</t>
  </si>
  <si>
    <t>Net foreign exchange (gain) / loss</t>
  </si>
  <si>
    <t xml:space="preserve">Net realised foreign exchange (gain) / loss arising from 
hedging accounted under Income from Operations 
</t>
  </si>
  <si>
    <t>Mar 31,</t>
  </si>
  <si>
    <t>Shared Service Cost</t>
  </si>
  <si>
    <t>Salary &amp; Wages</t>
  </si>
  <si>
    <t>Other Expenses</t>
  </si>
  <si>
    <t>Travel</t>
  </si>
  <si>
    <t>Hardware &amp; Software Cost</t>
  </si>
  <si>
    <t xml:space="preserve"> - Deferred tax charge</t>
  </si>
  <si>
    <t>Sonata S/w</t>
  </si>
  <si>
    <t>H/w Usage Charges</t>
  </si>
  <si>
    <t>Shared Services</t>
  </si>
  <si>
    <t>TIS shared Services</t>
  </si>
  <si>
    <t>From June final QTR</t>
  </si>
  <si>
    <t>YTD Sep16</t>
  </si>
  <si>
    <t>Guest House Charges</t>
  </si>
  <si>
    <t>7.</t>
  </si>
  <si>
    <t>Previous period's / year's figures have been regrouped or reclassified wherever  necessary.</t>
  </si>
  <si>
    <t xml:space="preserve">Exceptional items - gain / (loss), net </t>
  </si>
  <si>
    <t xml:space="preserve">Exceptional items -gain /  (loss), net </t>
  </si>
  <si>
    <t>Segment Assets</t>
  </si>
  <si>
    <t>Total Segment Assets</t>
  </si>
  <si>
    <t>Segment Liabilities</t>
  </si>
  <si>
    <t>Total Segment Liabilities</t>
  </si>
  <si>
    <t xml:space="preserve"> Vice Chairman &amp; Managing Director</t>
  </si>
  <si>
    <t>Total Revenue</t>
  </si>
  <si>
    <t>Revenue</t>
  </si>
  <si>
    <t xml:space="preserve">       (a) Revenue from operations</t>
  </si>
  <si>
    <t xml:space="preserve">       (b) Other income</t>
  </si>
  <si>
    <t>(b) Finance Cost</t>
  </si>
  <si>
    <t>(c) Depreciation and amortisation expenses</t>
  </si>
  <si>
    <t>(d) Other expenses</t>
  </si>
  <si>
    <t>Profit / (loss) before exceptional item and tax ( 1 - 2 )</t>
  </si>
  <si>
    <t>North America</t>
  </si>
  <si>
    <t>Profit before exceptional item and tax ( 1 - 2 )</t>
  </si>
  <si>
    <t>10</t>
  </si>
  <si>
    <t>11</t>
  </si>
  <si>
    <t>12</t>
  </si>
  <si>
    <t>13</t>
  </si>
  <si>
    <t xml:space="preserve"> </t>
  </si>
  <si>
    <t>Other Comprehensive Income/(Loss) net of tax</t>
  </si>
  <si>
    <t>June 30,</t>
  </si>
  <si>
    <t>Net Profit as per Previous GAAP</t>
  </si>
  <si>
    <t>Net profit for the period as per IND AS</t>
  </si>
  <si>
    <t>Profit Reconciliation</t>
  </si>
  <si>
    <t>Adjustment to Opening Balance Sheet</t>
  </si>
  <si>
    <t>Deferred Tax</t>
  </si>
  <si>
    <t>ESOPS</t>
  </si>
  <si>
    <t>Excess of contingent consideration accrual then payout</t>
  </si>
  <si>
    <t>Gratuity to OCI</t>
  </si>
  <si>
    <t>Total Comprehensive Income net of tax (7 + 8)</t>
  </si>
  <si>
    <t>Profit / (loss) before tax ( 3 + 4 )</t>
  </si>
  <si>
    <t>Earnings per share</t>
  </si>
  <si>
    <t>Share base payments cost recognised based on fair value method</t>
  </si>
  <si>
    <t>Acturial gain / (loss) charged through Other Comprehensive Income</t>
  </si>
  <si>
    <t>Income from financial guarantee contracts</t>
  </si>
  <si>
    <t>Net Profit for the period ( 5 - 6 )</t>
  </si>
  <si>
    <t>Multiple element accounting under IND AS</t>
  </si>
  <si>
    <t>Profit before tax ( 3 + 4 )</t>
  </si>
  <si>
    <t>Employee Benefit Expenses</t>
  </si>
  <si>
    <t>Fair valuation of current investment</t>
  </si>
  <si>
    <t>Exchange loss on receivable from Subsidiary</t>
  </si>
  <si>
    <t>Other Comprehensive Income</t>
  </si>
  <si>
    <t>Total Comprehensive Income</t>
  </si>
  <si>
    <t>Impact of Deferred Tax on above adjustments</t>
  </si>
  <si>
    <t>Other Comprehensive (Loss) / Income net of tax</t>
  </si>
  <si>
    <t>(Reviewed)</t>
  </si>
  <si>
    <t>Revenue recognition - multiple element accounting</t>
  </si>
  <si>
    <t>Business Combination</t>
  </si>
  <si>
    <t>Notes</t>
  </si>
  <si>
    <t>Fair value of investment designated at FVTPL</t>
  </si>
  <si>
    <t>Explanations for reconciliation of profit</t>
  </si>
  <si>
    <t>Net Profit from ordinary activities after tax ( 5 - 6 )</t>
  </si>
  <si>
    <t>Net Profit  after taxes, minority interest and share of profit of associates (7 -8 - 9)</t>
  </si>
  <si>
    <t>Total Comprehensive Income/(Loss) net of tax (10 + 11)</t>
  </si>
  <si>
    <t>September 30,</t>
  </si>
  <si>
    <t>Half Year Ended</t>
  </si>
  <si>
    <t>Year Ended</t>
  </si>
  <si>
    <t>March 31,</t>
  </si>
  <si>
    <t>March 31</t>
  </si>
  <si>
    <t>September 30</t>
  </si>
  <si>
    <t>ASSETS</t>
  </si>
  <si>
    <t>Non-current assets</t>
  </si>
  <si>
    <t>Property plant &amp; equipment</t>
  </si>
  <si>
    <t>Capital work-in-progress</t>
  </si>
  <si>
    <t>Goodwill</t>
  </si>
  <si>
    <t>Other intangible assets</t>
  </si>
  <si>
    <t>Financial assets</t>
  </si>
  <si>
    <t>Other financial assets</t>
  </si>
  <si>
    <t>Deferred tax assets</t>
  </si>
  <si>
    <t>Other non-current assets</t>
  </si>
  <si>
    <t>Financial Assets</t>
  </si>
  <si>
    <t>Other current assets</t>
  </si>
  <si>
    <t>Total Assets</t>
  </si>
  <si>
    <t>EQUITY AND LIABILITIES</t>
  </si>
  <si>
    <t>Equity</t>
  </si>
  <si>
    <t>Equity Share capital</t>
  </si>
  <si>
    <t>Other Equity</t>
  </si>
  <si>
    <t>Total Equity</t>
  </si>
  <si>
    <t>Financial liabilities</t>
  </si>
  <si>
    <t>Other financial liabilities</t>
  </si>
  <si>
    <t>Deferred tax liabilities</t>
  </si>
  <si>
    <t>Provisions</t>
  </si>
  <si>
    <t>Other current liabilities</t>
  </si>
  <si>
    <t>Current tax liability (net)</t>
  </si>
  <si>
    <t>Total current liabilities</t>
  </si>
  <si>
    <t>Total Non Current Assets</t>
  </si>
  <si>
    <t>Current Assets</t>
  </si>
  <si>
    <t>Total Current Assets</t>
  </si>
  <si>
    <t>Total Non Current Liabilities</t>
  </si>
  <si>
    <t>Current Liabilities</t>
  </si>
  <si>
    <t>Mastek Limited</t>
  </si>
  <si>
    <t>Non controlling Interest</t>
  </si>
  <si>
    <t>For the six month ended</t>
  </si>
  <si>
    <t>March 31 ,2017</t>
  </si>
  <si>
    <t>As at</t>
  </si>
  <si>
    <t>Investments</t>
  </si>
  <si>
    <t>Loans and advances</t>
  </si>
  <si>
    <t>Trade receivables</t>
  </si>
  <si>
    <t>Cash and Cash equivalents</t>
  </si>
  <si>
    <t>Loans</t>
  </si>
  <si>
    <t>Borrowings</t>
  </si>
  <si>
    <t>Short-term borrowings</t>
  </si>
  <si>
    <t>Trade payables</t>
  </si>
  <si>
    <t>i) Equity Reconciliation</t>
  </si>
  <si>
    <t>April 1, 2016</t>
  </si>
  <si>
    <t>Equity under previous GAAP attributable to:</t>
  </si>
  <si>
    <t xml:space="preserve">Equity under previous GAAP </t>
  </si>
  <si>
    <t>Equity as per Ind AS</t>
  </si>
  <si>
    <t>March 31, 2017</t>
  </si>
  <si>
    <t>For the Quarter  ended</t>
  </si>
  <si>
    <t>For the year 
ended</t>
  </si>
  <si>
    <t xml:space="preserve">Net realised foreign exchange (gain) / loss arising from hedging accounted under Income from Operations 
</t>
  </si>
  <si>
    <t>Fair Valuation of Mutual Funds</t>
  </si>
  <si>
    <t>Fair Valuation of Non Current Investment</t>
  </si>
  <si>
    <t>Taxes</t>
  </si>
  <si>
    <t>ii) Total comprehensive income reconciliation</t>
  </si>
  <si>
    <t>Date  : October 26, 2017</t>
  </si>
  <si>
    <t>Current tax assets (net)</t>
  </si>
  <si>
    <t>Other Intangible assets</t>
  </si>
  <si>
    <t>Property plant and equipment</t>
  </si>
  <si>
    <t>Other Bank Balances</t>
  </si>
  <si>
    <t>Cash and cash equivalents</t>
  </si>
  <si>
    <t>Non Current Liabilities</t>
  </si>
  <si>
    <t>Total Equity &amp; Liabilities</t>
  </si>
  <si>
    <t>Current Tax Assets (Net)</t>
  </si>
  <si>
    <t xml:space="preserve">The financial results for year ended March 31, 2017 have been prepared under IND AS. It has not been audited or reviewed and has been presented based on the information compiled by the management after making the necessary adjustments to give a true and fair view of the results in accordance with Indian Accounting Standards (Ind AS) notified under section 133 of the Companies Act 2013. 
</t>
  </si>
  <si>
    <t>(a)</t>
  </si>
  <si>
    <r>
      <t xml:space="preserve">(a). Business combination: </t>
    </r>
    <r>
      <rPr>
        <sz val="10"/>
        <rFont val="Calibri"/>
        <family val="2"/>
        <scheme val="minor"/>
      </rPr>
      <t xml:space="preserve">
i) Under Ind AS, the acquiree’s identifiable assets, liabilities and contingent liabilities that meet the condition for recognition are recognised at their fair values at the acquisition date. This has resulted in the recognition of intangible assets and consequent amortisation of such intangibles in the statement of profit and loss. 
ii) Under IND AS, fair value of contingent consideration is estimated on the date of acquisition and liability is created with a corresponding adjustment to Goodwill. At each Balance Sheet date, contingent consideration is fair valued and any movement, not qualifying as a measurement period adjustment, is recognised through Profit &amp; Loss account.</t>
    </r>
  </si>
  <si>
    <t>The above results were reviewed by the Audit Committee and were thereafter approved by the Board at its meeting held on October 26, 2017.</t>
  </si>
  <si>
    <t>September 30, 2017</t>
  </si>
  <si>
    <t>Liabilities</t>
  </si>
  <si>
    <t>Other Comprehensive Income includes Employee Benefit Expense (Actuarial Gains &amp; Losses), Fair value of Non-current Investments in Debt Mutual Fund and Fair value of Cash Flow Hedge.</t>
  </si>
  <si>
    <t>Other Comprehensive Income includes Employee Benefit Expense (Actuarial Gains &amp; Losses), Fair value of Equity and other non current investment, Fair value of Cash Flow Hedge and Foreign Currency Translation Reserve.</t>
  </si>
  <si>
    <t>The Company has transitioned to Indian Accounting Standard (IND AS) with effect from April 1, 2017. Accordingly, the impact of transition has been provided in the opening reserves as at 1st April, 2016 and figures for year ended March 31, 2017, quarter and half year ended September, 2016 have been restated accordingly. Financial results for all the periods presented have been prepared in accordance with the recognition and measurement principles of IND AS 34, Interim Financial Reporting.  
The following reconciliations provide a quantification of the effect of significant differences arising from the transition from Indian GAAP to Ind AS in accordance with Ind AS 101.
(i) equity as at March 31, 2017
(ii) total comprehensive income for the quarter and six-months ended September 30, 2016 and
(ii) total comprehensive income for the year ended March 31, 2017</t>
  </si>
  <si>
    <t>Statement of  Unaudited Standalone Financial Results for the Quarter and Six months ended September 30, 2017</t>
  </si>
  <si>
    <t>Statement of  Unaudited Consolidated Financial Results for the Quarter and Six months ended September 30, 2017</t>
  </si>
  <si>
    <t xml:space="preserve">  Statement of  Unaudited Standalone Segmental Information for the Quarter and Six months ended September 30, 2017</t>
  </si>
  <si>
    <t>Unaudited Standalone Balance Sheet as at September 30,2017</t>
  </si>
  <si>
    <t xml:space="preserve">  Statement of  Unaudited Consolidated Segmental Information for the Quarter and Six months ended September 30, 2017</t>
  </si>
  <si>
    <t>Statement of  Unaudited Consolidated Segmental Information for the Quarter and Six months ended September 30, 2017</t>
  </si>
  <si>
    <t>Unaudited Consolidated Balance Sheet as at September 30,2017</t>
  </si>
  <si>
    <t xml:space="preserve">The Group has accounted net foreign exchange gain under "Other income" and net foreign exchange loss under "Other Expenses". Further, 'Revenue from operations' includes net realised foreign exchange loss / (gain) arising from currency hedges relating to certain firm commitments and forecasted sales transactions. The table below shows the impact of the net foreign exchange (gain) / loss on the Group's results in each of the periods presented:  </t>
  </si>
  <si>
    <t xml:space="preserve">The Group has accounted net foreign exchange gain under "Other income" and net foreign exchange loss under "Other Expenses". Further, during the period company has realised foreign exchange loss / (gain) arising from currency hedges relating to certain firm commitments and forecasted sales transactions. The table below shows the amount of gain or loss in each of the periods presented:   </t>
  </si>
  <si>
    <r>
      <rPr>
        <b/>
        <u/>
        <sz val="10"/>
        <rFont val="Calibri"/>
        <family val="2"/>
        <scheme val="minor"/>
      </rPr>
      <t>Notes on Segment Information</t>
    </r>
    <r>
      <rPr>
        <b/>
        <sz val="10"/>
        <rFont val="Calibri"/>
        <family val="2"/>
        <scheme val="minor"/>
      </rPr>
      <t xml:space="preserve"> :
Based on the "management approach" as defined in Ind AS 108 - Operating Segments, the Chief Operating Decision Maker (CODM) evaluates the Company's performance and allocates resources based on analysis of various performance indicators by geographical region.
As the assets and liabilities are used interchangeably between segments, segregation of assets and liabilities has been done to the extent possible.
</t>
    </r>
  </si>
  <si>
    <r>
      <t xml:space="preserve">Notes on Segment Information </t>
    </r>
    <r>
      <rPr>
        <b/>
        <i/>
        <u/>
        <sz val="10"/>
        <rFont val="Calibri"/>
        <family val="2"/>
        <scheme val="minor"/>
      </rPr>
      <t>:</t>
    </r>
    <r>
      <rPr>
        <b/>
        <sz val="10"/>
        <rFont val="Calibri"/>
        <family val="2"/>
        <scheme val="minor"/>
      </rPr>
      <t xml:space="preserve">
Based on the "management approach" as defined in Ind AS 108 - Operating Segments, the Chief Operating Decision Maker (CODM) evaluates the Company's performance and allocates resources based on analysis of various performance indicators by geographical region.
As the assets and liabilities are used interchangeably between segments, segregation of assets and liabilities has been done to the extent possible.</t>
    </r>
  </si>
  <si>
    <t>The Company has transitioned to Indian Accounting Standard (IND AS) with effect from April 1, 2017. Accordingly, the impact of transition has been provided in the opening reserves as at 1st April, 2016 and figures for year ended March 31, 2017, quarter and half year ended September, 2016 have been restated accordingly. Financial results for all the periods presented have been prepared in accordance with the recognition and measurement principles of IND AS 34, Interim Financial Reporting.  
The following reconciliations provide a quantification of the effect of significant differences arising from the transition from Indian GAAP to Ind AS in accordance with Ind AS 101.
(i) equity as at March 31, 2017
(ii) total comprehensive income for the quarter and six months ended September 30, 2016 and
(ii) total comprehensive income for the year ended March 31, 2017</t>
  </si>
  <si>
    <t>The Board of Directors have recommended a interim dividend @ 40% (Rs. 2.00 per share) at the meeting held on October 26,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</si>
</sst>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0_);_(* \(#,##0\);_(* &quot;-&quot;??_);_(@_)"/>
    <numFmt numFmtId="170" formatCode="0_);\(0\)"/>
    <numFmt numFmtId="172" formatCode="_(* #,##0.000_);_(* \(#,##0.000\);_(* &quot;-&quot;??_);_(@_)"/>
  </numFmts>
  <fonts count="14" x14ac:knownFonts="1">
    <font>
      <sz val="10"/>
      <name val="Courier"/>
    </font>
    <font>
      <sz val="10"/>
      <name val="Arial"/>
      <family val="2"/>
    </font>
    <font>
      <sz val="10"/>
      <name val="Courier"/>
      <family val="3"/>
    </font>
    <font>
      <b/>
      <sz val="10"/>
      <name val="MS Sans Serif"/>
      <family val="2"/>
    </font>
    <font>
      <sz val="8"/>
      <color indexed="81"/>
      <name val="Tahoma"/>
      <family val="2"/>
    </font>
    <font>
      <b/>
      <sz val="8"/>
      <color indexed="81"/>
      <name val="Tahoma"/>
      <family val="2"/>
    </font>
    <font>
      <b/>
      <sz val="10"/>
      <name val="Courier"/>
      <family val="3"/>
    </font>
    <font>
      <b/>
      <sz val="10"/>
      <name val="Calibri"/>
      <family val="2"/>
      <scheme val="minor"/>
    </font>
    <font>
      <sz val="10"/>
      <name val="Calibri"/>
      <family val="2"/>
      <scheme val="minor"/>
    </font>
    <font>
      <b/>
      <u/>
      <sz val="10"/>
      <name val="Calibri"/>
      <family val="2"/>
      <scheme val="minor"/>
    </font>
    <font>
      <b/>
      <sz val="10"/>
      <color rgb="FFFF0000"/>
      <name val="Calibri"/>
      <family val="2"/>
      <scheme val="minor"/>
    </font>
    <font>
      <b/>
      <i/>
      <u/>
      <sz val="10"/>
      <name val="Calibri"/>
      <family val="2"/>
      <scheme val="minor"/>
    </font>
    <font>
      <b/>
      <sz val="10"/>
      <color theme="0"/>
      <name val="Calibri"/>
      <family val="2"/>
      <scheme val="minor"/>
    </font>
    <font>
      <sz val="10"/>
      <color theme="0"/>
      <name val="Calibri"/>
      <family val="2"/>
      <scheme val="minor"/>
    </font>
  </fonts>
  <fills count="2">
    <fill>
      <patternFill patternType="none"/>
    </fill>
    <fill>
      <patternFill patternType="gray125"/>
    </fill>
  </fills>
  <borders count="31">
    <border>
      <left/>
      <right/>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bottom style="thin">
        <color indexed="64"/>
      </bottom>
      <diagonal/>
    </border>
  </borders>
  <cellStyleXfs count="6">
    <xf numFmtId="0" fontId="0" fillId="0" borderId="0"/>
    <xf numFmtId="164" fontId="1" fillId="0" borderId="0" applyFont="0" applyFill="0" applyBorder="0" applyAlignment="0" applyProtection="0"/>
    <xf numFmtId="0" fontId="2" fillId="0" borderId="0"/>
    <xf numFmtId="9" fontId="1" fillId="0" borderId="0" applyFont="0" applyFill="0" applyBorder="0" applyAlignment="0" applyProtection="0"/>
    <xf numFmtId="0" fontId="2" fillId="0" borderId="0"/>
    <xf numFmtId="39" fontId="2" fillId="0" borderId="0" applyBorder="0"/>
  </cellStyleXfs>
  <cellXfs count="439">
    <xf numFmtId="0" fontId="0" fillId="0" borderId="0" xfId="0"/>
    <xf numFmtId="165" fontId="3" fillId="0" borderId="0" xfId="1" applyNumberFormat="1" applyFont="1" applyFill="1" applyBorder="1"/>
    <xf numFmtId="164" fontId="0" fillId="0" borderId="0" xfId="1" applyFont="1"/>
    <xf numFmtId="164" fontId="0" fillId="0" borderId="0" xfId="0" applyNumberFormat="1"/>
    <xf numFmtId="4" fontId="0" fillId="0" borderId="0" xfId="0" applyNumberFormat="1"/>
    <xf numFmtId="3" fontId="0" fillId="0" borderId="0" xfId="0" applyNumberFormat="1"/>
    <xf numFmtId="0" fontId="0" fillId="0" borderId="21" xfId="0" applyBorder="1"/>
    <xf numFmtId="0" fontId="0" fillId="0" borderId="21" xfId="0" quotePrefix="1" applyBorder="1"/>
    <xf numFmtId="165" fontId="0" fillId="0" borderId="21" xfId="1" applyNumberFormat="1" applyFont="1" applyBorder="1"/>
    <xf numFmtId="165" fontId="0" fillId="0" borderId="0" xfId="0" applyNumberFormat="1"/>
    <xf numFmtId="17" fontId="0" fillId="0" borderId="21" xfId="0" quotePrefix="1" applyNumberFormat="1" applyBorder="1"/>
    <xf numFmtId="0" fontId="2" fillId="0" borderId="0" xfId="0" applyFont="1"/>
    <xf numFmtId="164" fontId="6" fillId="0" borderId="0" xfId="0" applyNumberFormat="1" applyFont="1"/>
    <xf numFmtId="0" fontId="6" fillId="0" borderId="0" xfId="0" applyFont="1"/>
    <xf numFmtId="17" fontId="6" fillId="0" borderId="0" xfId="0" applyNumberFormat="1" applyFont="1"/>
    <xf numFmtId="165" fontId="3" fillId="0" borderId="0" xfId="1" applyNumberFormat="1" applyFont="1" applyFill="1" applyBorder="1" applyAlignment="1">
      <alignment horizontal="center"/>
    </xf>
    <xf numFmtId="165" fontId="7" fillId="0" borderId="0" xfId="1" applyNumberFormat="1" applyFont="1" applyFill="1" applyBorder="1"/>
    <xf numFmtId="165" fontId="7" fillId="0" borderId="0" xfId="1" applyNumberFormat="1" applyFont="1" applyFill="1" applyBorder="1" applyAlignment="1" applyProtection="1">
      <alignment horizontal="left"/>
    </xf>
    <xf numFmtId="165" fontId="7" fillId="0" borderId="3" xfId="1" applyNumberFormat="1" applyFont="1" applyFill="1" applyBorder="1"/>
    <xf numFmtId="165" fontId="7" fillId="0" borderId="8" xfId="1" applyNumberFormat="1" applyFont="1" applyFill="1" applyBorder="1" applyAlignment="1" applyProtection="1">
      <alignment horizontal="left"/>
    </xf>
    <xf numFmtId="165" fontId="7" fillId="0" borderId="1" xfId="1" applyNumberFormat="1" applyFont="1" applyFill="1" applyBorder="1" applyAlignment="1" applyProtection="1">
      <alignment horizontal="left"/>
    </xf>
    <xf numFmtId="14" fontId="7" fillId="0" borderId="1" xfId="1" quotePrefix="1" applyNumberFormat="1" applyFont="1" applyFill="1" applyBorder="1" applyAlignment="1" applyProtection="1">
      <alignment horizontal="center"/>
    </xf>
    <xf numFmtId="165" fontId="7" fillId="0" borderId="8" xfId="1" quotePrefix="1" applyNumberFormat="1" applyFont="1" applyFill="1" applyBorder="1" applyAlignment="1" applyProtection="1">
      <alignment horizontal="center"/>
    </xf>
    <xf numFmtId="165" fontId="7" fillId="0" borderId="1" xfId="1" applyNumberFormat="1" applyFont="1" applyFill="1" applyBorder="1"/>
    <xf numFmtId="1" fontId="7" fillId="0" borderId="8" xfId="1" quotePrefix="1" applyNumberFormat="1" applyFont="1" applyFill="1" applyBorder="1" applyAlignment="1" applyProtection="1">
      <alignment horizontal="center"/>
    </xf>
    <xf numFmtId="1" fontId="7" fillId="0" borderId="11" xfId="1" quotePrefix="1" applyNumberFormat="1" applyFont="1" applyFill="1" applyBorder="1" applyAlignment="1" applyProtection="1">
      <alignment horizontal="center"/>
    </xf>
    <xf numFmtId="165" fontId="7" fillId="0" borderId="2" xfId="1" applyNumberFormat="1" applyFont="1" applyFill="1" applyBorder="1"/>
    <xf numFmtId="165" fontId="7" fillId="0" borderId="10" xfId="1" applyNumberFormat="1" applyFont="1" applyFill="1" applyBorder="1" applyAlignment="1" applyProtection="1">
      <alignment horizontal="center"/>
    </xf>
    <xf numFmtId="165" fontId="7" fillId="0" borderId="9" xfId="1" quotePrefix="1" applyNumberFormat="1" applyFont="1" applyFill="1" applyBorder="1" applyAlignment="1" applyProtection="1">
      <alignment horizontal="center" vertical="top"/>
    </xf>
    <xf numFmtId="165" fontId="7" fillId="0" borderId="9" xfId="1" applyNumberFormat="1" applyFont="1" applyFill="1" applyBorder="1" applyAlignment="1" applyProtection="1">
      <alignment horizontal="left" vertical="top"/>
    </xf>
    <xf numFmtId="165" fontId="7" fillId="0" borderId="8" xfId="1" applyNumberFormat="1" applyFont="1" applyFill="1" applyBorder="1" applyAlignment="1" applyProtection="1">
      <alignment horizontal="left" vertical="top"/>
    </xf>
    <xf numFmtId="165" fontId="7" fillId="0" borderId="8" xfId="1" applyNumberFormat="1" applyFont="1" applyFill="1" applyBorder="1" applyAlignment="1" applyProtection="1">
      <alignment horizontal="center"/>
    </xf>
    <xf numFmtId="165" fontId="7" fillId="0" borderId="8" xfId="1" applyNumberFormat="1" applyFont="1" applyFill="1" applyBorder="1" applyAlignment="1">
      <alignment horizontal="center"/>
    </xf>
    <xf numFmtId="165" fontId="7" fillId="0" borderId="1" xfId="1" applyNumberFormat="1" applyFont="1" applyFill="1" applyBorder="1" applyAlignment="1" applyProtection="1">
      <alignment horizontal="left" vertical="top"/>
    </xf>
    <xf numFmtId="165" fontId="7" fillId="0" borderId="11" xfId="1" applyNumberFormat="1" applyFont="1" applyFill="1" applyBorder="1" applyAlignment="1" applyProtection="1">
      <alignment horizontal="left" vertical="top"/>
    </xf>
    <xf numFmtId="165" fontId="7" fillId="0" borderId="12" xfId="1" applyNumberFormat="1" applyFont="1" applyFill="1" applyBorder="1" applyAlignment="1" applyProtection="1">
      <alignment horizontal="left" vertical="top"/>
    </xf>
    <xf numFmtId="165" fontId="7" fillId="0" borderId="13" xfId="1" applyNumberFormat="1" applyFont="1" applyFill="1" applyBorder="1" applyAlignment="1" applyProtection="1">
      <alignment vertical="top"/>
    </xf>
    <xf numFmtId="9" fontId="7" fillId="0" borderId="0" xfId="3" applyFont="1" applyFill="1" applyBorder="1"/>
    <xf numFmtId="165" fontId="7" fillId="0" borderId="16" xfId="1" quotePrefix="1" applyNumberFormat="1" applyFont="1" applyFill="1" applyBorder="1" applyAlignment="1" applyProtection="1">
      <alignment horizontal="center" vertical="top"/>
    </xf>
    <xf numFmtId="165" fontId="7" fillId="0" borderId="8" xfId="1" applyNumberFormat="1" applyFont="1" applyFill="1" applyBorder="1" applyAlignment="1">
      <alignment vertical="top"/>
    </xf>
    <xf numFmtId="165" fontId="7" fillId="0" borderId="8" xfId="1" applyNumberFormat="1" applyFont="1" applyFill="1" applyBorder="1" applyAlignment="1" applyProtection="1">
      <alignment horizontal="center" vertical="top"/>
    </xf>
    <xf numFmtId="165" fontId="7" fillId="0" borderId="1" xfId="1" applyNumberFormat="1" applyFont="1" applyFill="1" applyBorder="1" applyAlignment="1" applyProtection="1">
      <alignment horizontal="left" vertical="top" indent="1"/>
    </xf>
    <xf numFmtId="165" fontId="7" fillId="0" borderId="8" xfId="1" applyNumberFormat="1" applyFont="1" applyFill="1" applyBorder="1" applyAlignment="1" applyProtection="1">
      <alignment vertical="top"/>
    </xf>
    <xf numFmtId="165" fontId="7" fillId="0" borderId="11" xfId="1" applyNumberFormat="1" applyFont="1" applyFill="1" applyBorder="1" applyAlignment="1" applyProtection="1">
      <alignment horizontal="center" vertical="top"/>
    </xf>
    <xf numFmtId="165" fontId="7" fillId="0" borderId="8" xfId="1" quotePrefix="1" applyNumberFormat="1" applyFont="1" applyFill="1" applyBorder="1" applyAlignment="1" applyProtection="1">
      <alignment horizontal="center" vertical="top" wrapText="1"/>
    </xf>
    <xf numFmtId="165" fontId="7" fillId="0" borderId="12" xfId="1" applyNumberFormat="1" applyFont="1" applyFill="1" applyBorder="1" applyAlignment="1" applyProtection="1">
      <alignment horizontal="left" vertical="top" wrapText="1"/>
    </xf>
    <xf numFmtId="165" fontId="7" fillId="0" borderId="13" xfId="1" applyNumberFormat="1" applyFont="1" applyFill="1" applyBorder="1" applyAlignment="1" applyProtection="1">
      <alignment horizontal="left" vertical="top"/>
    </xf>
    <xf numFmtId="165" fontId="7" fillId="0" borderId="13" xfId="1" quotePrefix="1" applyNumberFormat="1" applyFont="1" applyFill="1" applyBorder="1" applyAlignment="1" applyProtection="1">
      <alignment horizontal="center" vertical="top"/>
    </xf>
    <xf numFmtId="165" fontId="7" fillId="0" borderId="13" xfId="1" quotePrefix="1" applyNumberFormat="1" applyFont="1" applyFill="1" applyBorder="1" applyAlignment="1" applyProtection="1">
      <alignment horizontal="center" vertical="top" wrapText="1"/>
    </xf>
    <xf numFmtId="165" fontId="7" fillId="0" borderId="12" xfId="1" applyNumberFormat="1" applyFont="1" applyFill="1" applyBorder="1" applyAlignment="1" applyProtection="1">
      <alignment horizontal="left" vertical="top" indent="1"/>
    </xf>
    <xf numFmtId="165" fontId="7" fillId="0" borderId="0" xfId="1" quotePrefix="1" applyNumberFormat="1" applyFont="1" applyFill="1" applyBorder="1" applyAlignment="1" applyProtection="1">
      <alignment horizontal="center" vertical="top" wrapText="1"/>
    </xf>
    <xf numFmtId="165" fontId="7" fillId="0" borderId="0" xfId="1" applyNumberFormat="1" applyFont="1" applyFill="1" applyBorder="1" applyAlignment="1" applyProtection="1">
      <alignment horizontal="left" vertical="top" wrapText="1"/>
    </xf>
    <xf numFmtId="165" fontId="7" fillId="0" borderId="0" xfId="1" applyNumberFormat="1" applyFont="1" applyFill="1" applyBorder="1" applyAlignment="1" applyProtection="1">
      <alignment vertical="top"/>
    </xf>
    <xf numFmtId="165" fontId="7" fillId="0" borderId="0" xfId="1" applyNumberFormat="1" applyFont="1" applyFill="1" applyBorder="1" applyAlignment="1">
      <alignment horizontal="center" vertical="top"/>
    </xf>
    <xf numFmtId="165" fontId="7" fillId="0" borderId="0" xfId="1" applyNumberFormat="1" applyFont="1" applyFill="1" applyBorder="1" applyAlignment="1">
      <alignment vertical="top"/>
    </xf>
    <xf numFmtId="165" fontId="7" fillId="0" borderId="6" xfId="1" applyNumberFormat="1" applyFont="1" applyFill="1" applyBorder="1" applyAlignment="1">
      <alignment horizontal="center" vertical="top"/>
    </xf>
    <xf numFmtId="0" fontId="7" fillId="0" borderId="6" xfId="2" applyFont="1" applyFill="1" applyBorder="1" applyAlignment="1" applyProtection="1">
      <alignment horizontal="center" vertical="top"/>
    </xf>
    <xf numFmtId="165" fontId="7" fillId="0" borderId="9" xfId="1" applyNumberFormat="1" applyFont="1" applyFill="1" applyBorder="1" applyAlignment="1">
      <alignment horizontal="center"/>
    </xf>
    <xf numFmtId="165" fontId="7" fillId="0" borderId="7" xfId="1" applyNumberFormat="1" applyFont="1" applyFill="1" applyBorder="1" applyAlignment="1">
      <alignment horizontal="center"/>
    </xf>
    <xf numFmtId="165" fontId="7" fillId="0" borderId="17" xfId="1" quotePrefix="1" applyNumberFormat="1" applyFont="1" applyFill="1" applyBorder="1" applyAlignment="1">
      <alignment horizontal="center" vertical="top"/>
    </xf>
    <xf numFmtId="165" fontId="7" fillId="0" borderId="16" xfId="1" applyNumberFormat="1" applyFont="1" applyFill="1" applyBorder="1" applyAlignment="1" applyProtection="1">
      <alignment horizontal="center"/>
    </xf>
    <xf numFmtId="165" fontId="7" fillId="0" borderId="24" xfId="1" applyNumberFormat="1" applyFont="1" applyFill="1" applyBorder="1" applyAlignment="1" applyProtection="1">
      <alignment horizontal="left" vertical="top" wrapText="1"/>
    </xf>
    <xf numFmtId="165" fontId="7" fillId="0" borderId="24" xfId="1" applyNumberFormat="1" applyFont="1" applyFill="1" applyBorder="1" applyAlignment="1" applyProtection="1">
      <alignment horizontal="left" vertical="top"/>
    </xf>
    <xf numFmtId="165" fontId="7" fillId="0" borderId="2" xfId="1" applyNumberFormat="1" applyFont="1" applyFill="1" applyBorder="1" applyAlignment="1" applyProtection="1">
      <alignment horizontal="left" vertical="top" indent="1"/>
    </xf>
    <xf numFmtId="164" fontId="7" fillId="0" borderId="8" xfId="1" applyNumberFormat="1" applyFont="1" applyFill="1" applyBorder="1" applyAlignment="1" applyProtection="1">
      <alignment horizontal="left" vertical="top"/>
    </xf>
    <xf numFmtId="164" fontId="7" fillId="0" borderId="8" xfId="1" applyFont="1" applyFill="1" applyBorder="1" applyAlignment="1" applyProtection="1">
      <alignment horizontal="left" vertical="top"/>
    </xf>
    <xf numFmtId="164" fontId="7" fillId="0" borderId="7" xfId="1" applyFont="1" applyFill="1" applyBorder="1" applyAlignment="1" applyProtection="1">
      <alignment horizontal="left" vertical="top"/>
    </xf>
    <xf numFmtId="165" fontId="7" fillId="0" borderId="0" xfId="1" applyNumberFormat="1" applyFont="1" applyFill="1" applyBorder="1" applyAlignment="1" applyProtection="1">
      <alignment horizontal="left" vertical="top" indent="1"/>
    </xf>
    <xf numFmtId="164" fontId="7" fillId="0" borderId="0" xfId="1" applyFont="1" applyFill="1" applyBorder="1" applyAlignment="1" applyProtection="1">
      <alignment horizontal="left" vertical="top"/>
    </xf>
    <xf numFmtId="165" fontId="7" fillId="0" borderId="0" xfId="1" applyNumberFormat="1" applyFont="1" applyFill="1" applyBorder="1" applyAlignment="1">
      <alignment horizontal="right"/>
    </xf>
    <xf numFmtId="165" fontId="7" fillId="0" borderId="6" xfId="1" applyNumberFormat="1" applyFont="1" applyFill="1" applyBorder="1"/>
    <xf numFmtId="1" fontId="7" fillId="0" borderId="7" xfId="1" quotePrefix="1" applyNumberFormat="1" applyFont="1" applyFill="1" applyBorder="1" applyAlignment="1" applyProtection="1">
      <alignment horizontal="center"/>
    </xf>
    <xf numFmtId="165" fontId="7" fillId="0" borderId="8" xfId="1" quotePrefix="1" applyNumberFormat="1" applyFont="1" applyFill="1" applyBorder="1" applyAlignment="1">
      <alignment horizontal="center" vertical="top" wrapText="1"/>
    </xf>
    <xf numFmtId="165" fontId="7" fillId="0" borderId="8" xfId="1" applyNumberFormat="1" applyFont="1" applyFill="1" applyBorder="1"/>
    <xf numFmtId="165" fontId="7" fillId="0" borderId="11" xfId="1" applyNumberFormat="1" applyFont="1" applyFill="1" applyBorder="1" applyAlignment="1">
      <alignment horizontal="center"/>
    </xf>
    <xf numFmtId="165" fontId="7" fillId="0" borderId="8" xfId="1" quotePrefix="1" applyNumberFormat="1" applyFont="1" applyFill="1" applyBorder="1" applyAlignment="1" applyProtection="1">
      <alignment horizontal="center" vertical="top"/>
    </xf>
    <xf numFmtId="165" fontId="7" fillId="0" borderId="0" xfId="1" applyNumberFormat="1" applyFont="1" applyFill="1" applyBorder="1" applyAlignment="1" applyProtection="1">
      <alignment horizontal="left" vertical="top"/>
    </xf>
    <xf numFmtId="165" fontId="7" fillId="0" borderId="8" xfId="1" quotePrefix="1" applyNumberFormat="1" applyFont="1" applyFill="1" applyBorder="1" applyAlignment="1">
      <alignment horizontal="center" vertical="top"/>
    </xf>
    <xf numFmtId="165" fontId="7" fillId="0" borderId="15" xfId="1" applyNumberFormat="1" applyFont="1" applyFill="1" applyBorder="1" applyAlignment="1" applyProtection="1">
      <alignment horizontal="left" vertical="top"/>
    </xf>
    <xf numFmtId="165" fontId="7" fillId="0" borderId="10" xfId="1" applyNumberFormat="1" applyFont="1" applyFill="1" applyBorder="1" applyAlignment="1" applyProtection="1">
      <alignment vertical="top"/>
    </xf>
    <xf numFmtId="165" fontId="8" fillId="0" borderId="0" xfId="1" applyNumberFormat="1" applyFont="1" applyFill="1" applyBorder="1"/>
    <xf numFmtId="165" fontId="7" fillId="0" borderId="8" xfId="1" quotePrefix="1" applyNumberFormat="1" applyFont="1" applyFill="1" applyBorder="1" applyAlignment="1" applyProtection="1">
      <alignment horizontal="center" vertical="center"/>
    </xf>
    <xf numFmtId="1" fontId="7" fillId="0" borderId="7" xfId="1" quotePrefix="1" applyNumberFormat="1" applyFont="1" applyFill="1" applyBorder="1" applyAlignment="1" applyProtection="1">
      <alignment horizontal="center" vertical="center"/>
    </xf>
    <xf numFmtId="165" fontId="7" fillId="0" borderId="9" xfId="1" applyNumberFormat="1" applyFont="1" applyFill="1" applyBorder="1"/>
    <xf numFmtId="165" fontId="7" fillId="0" borderId="5" xfId="1" applyNumberFormat="1" applyFont="1" applyFill="1" applyBorder="1"/>
    <xf numFmtId="165" fontId="7" fillId="0" borderId="27" xfId="1" applyNumberFormat="1" applyFont="1" applyFill="1" applyBorder="1"/>
    <xf numFmtId="165" fontId="7" fillId="0" borderId="28" xfId="1" applyNumberFormat="1" applyFont="1" applyFill="1" applyBorder="1"/>
    <xf numFmtId="165" fontId="7" fillId="0" borderId="25" xfId="1" applyNumberFormat="1" applyFont="1" applyFill="1" applyBorder="1"/>
    <xf numFmtId="172" fontId="7" fillId="0" borderId="0" xfId="1" applyNumberFormat="1" applyFont="1" applyFill="1" applyBorder="1"/>
    <xf numFmtId="165" fontId="7" fillId="0" borderId="23" xfId="1" applyNumberFormat="1" applyFont="1" applyFill="1" applyBorder="1"/>
    <xf numFmtId="165" fontId="10" fillId="0" borderId="0" xfId="1" applyNumberFormat="1" applyFont="1" applyFill="1" applyBorder="1"/>
    <xf numFmtId="165" fontId="7" fillId="0" borderId="0" xfId="1" quotePrefix="1" applyNumberFormat="1" applyFont="1" applyFill="1" applyBorder="1" applyAlignment="1">
      <alignment horizontal="center" vertical="top"/>
    </xf>
    <xf numFmtId="1" fontId="7" fillId="0" borderId="0" xfId="0" applyNumberFormat="1" applyFont="1" applyFill="1" applyBorder="1" applyAlignment="1">
      <alignment horizontal="left" vertical="top"/>
    </xf>
    <xf numFmtId="1" fontId="7" fillId="0" borderId="13" xfId="0" applyNumberFormat="1" applyFont="1" applyFill="1" applyBorder="1" applyAlignment="1">
      <alignment horizontal="left" vertical="top" wrapText="1"/>
    </xf>
    <xf numFmtId="0" fontId="7" fillId="0" borderId="6" xfId="2" applyFont="1" applyFill="1" applyBorder="1" applyAlignment="1" applyProtection="1">
      <alignment horizontal="center"/>
    </xf>
    <xf numFmtId="165" fontId="7" fillId="0" borderId="25" xfId="1" applyNumberFormat="1" applyFont="1" applyFill="1" applyBorder="1" applyAlignment="1" applyProtection="1">
      <alignment horizontal="center" wrapText="1"/>
    </xf>
    <xf numFmtId="165" fontId="7" fillId="0" borderId="12" xfId="1" quotePrefix="1" applyNumberFormat="1" applyFont="1" applyFill="1" applyBorder="1" applyAlignment="1" applyProtection="1">
      <alignment horizontal="center" vertical="center"/>
    </xf>
    <xf numFmtId="165" fontId="7" fillId="0" borderId="13" xfId="1" quotePrefix="1" applyNumberFormat="1" applyFont="1" applyFill="1" applyBorder="1" applyAlignment="1" applyProtection="1">
      <alignment horizontal="center" vertical="center"/>
    </xf>
    <xf numFmtId="165" fontId="7" fillId="0" borderId="19" xfId="1" quotePrefix="1" applyNumberFormat="1" applyFont="1" applyFill="1" applyBorder="1" applyAlignment="1" applyProtection="1">
      <alignment horizontal="center" vertical="center"/>
    </xf>
    <xf numFmtId="1" fontId="7" fillId="0" borderId="12" xfId="1" quotePrefix="1" applyNumberFormat="1" applyFont="1" applyFill="1" applyBorder="1" applyAlignment="1" applyProtection="1">
      <alignment horizontal="center" vertical="center"/>
    </xf>
    <xf numFmtId="1" fontId="7" fillId="0" borderId="13" xfId="1" quotePrefix="1" applyNumberFormat="1" applyFont="1" applyFill="1" applyBorder="1" applyAlignment="1" applyProtection="1">
      <alignment horizontal="center" vertical="center"/>
    </xf>
    <xf numFmtId="1" fontId="7" fillId="0" borderId="19" xfId="1" quotePrefix="1" applyNumberFormat="1" applyFont="1" applyFill="1" applyBorder="1" applyAlignment="1" applyProtection="1">
      <alignment horizontal="center" vertical="center"/>
    </xf>
    <xf numFmtId="165" fontId="7" fillId="0" borderId="12" xfId="1" applyNumberFormat="1" applyFont="1" applyFill="1" applyBorder="1" applyAlignment="1" applyProtection="1">
      <alignment horizontal="center" vertical="center"/>
    </xf>
    <xf numFmtId="165" fontId="7" fillId="0" borderId="13" xfId="1" applyNumberFormat="1" applyFont="1" applyFill="1" applyBorder="1" applyAlignment="1" applyProtection="1">
      <alignment horizontal="center" vertical="center"/>
    </xf>
    <xf numFmtId="165" fontId="7" fillId="0" borderId="19" xfId="1" applyNumberFormat="1" applyFont="1" applyFill="1" applyBorder="1" applyAlignment="1" applyProtection="1">
      <alignment horizontal="center" vertical="center"/>
    </xf>
    <xf numFmtId="165" fontId="7" fillId="0" borderId="9" xfId="1" quotePrefix="1" applyNumberFormat="1" applyFont="1" applyFill="1" applyBorder="1" applyAlignment="1" applyProtection="1">
      <alignment horizontal="center"/>
    </xf>
    <xf numFmtId="0" fontId="7" fillId="0" borderId="12" xfId="0" applyFont="1" applyFill="1" applyBorder="1" applyAlignment="1">
      <alignment vertical="center" wrapText="1"/>
    </xf>
    <xf numFmtId="0" fontId="7" fillId="0" borderId="13" xfId="0" applyFont="1" applyFill="1" applyBorder="1" applyAlignment="1">
      <alignment vertical="center" wrapText="1"/>
    </xf>
    <xf numFmtId="165" fontId="7" fillId="0" borderId="12" xfId="1" applyNumberFormat="1" applyFont="1" applyFill="1" applyBorder="1" applyAlignment="1">
      <alignment horizontal="center" vertical="center" wrapText="1"/>
    </xf>
    <xf numFmtId="165" fontId="7" fillId="0" borderId="13" xfId="1" applyNumberFormat="1" applyFont="1" applyFill="1" applyBorder="1" applyAlignment="1">
      <alignment horizontal="center" vertical="center" wrapText="1"/>
    </xf>
    <xf numFmtId="165" fontId="7" fillId="0" borderId="19" xfId="1" applyNumberFormat="1" applyFont="1" applyFill="1" applyBorder="1" applyAlignment="1">
      <alignment horizontal="center" vertical="center" wrapText="1"/>
    </xf>
    <xf numFmtId="0" fontId="8" fillId="0" borderId="12" xfId="0" applyFont="1" applyFill="1" applyBorder="1" applyAlignment="1">
      <alignment vertical="center" wrapText="1"/>
    </xf>
    <xf numFmtId="0" fontId="7" fillId="0" borderId="13" xfId="0" applyFont="1" applyFill="1" applyBorder="1" applyAlignment="1">
      <alignment horizontal="center" vertical="center" wrapText="1"/>
    </xf>
    <xf numFmtId="165" fontId="8" fillId="0" borderId="12" xfId="1" applyNumberFormat="1" applyFont="1" applyFill="1" applyBorder="1" applyAlignment="1">
      <alignment horizontal="center" vertical="center" wrapText="1"/>
    </xf>
    <xf numFmtId="165" fontId="8" fillId="0" borderId="13" xfId="1" applyNumberFormat="1" applyFont="1" applyFill="1" applyBorder="1" applyAlignment="1">
      <alignment horizontal="center" vertical="center" wrapText="1"/>
    </xf>
    <xf numFmtId="165" fontId="8" fillId="0" borderId="19" xfId="1" applyNumberFormat="1" applyFont="1" applyFill="1" applyBorder="1" applyAlignment="1">
      <alignment horizontal="center" vertical="center" wrapText="1"/>
    </xf>
    <xf numFmtId="0" fontId="8" fillId="0" borderId="13" xfId="0" applyFont="1" applyFill="1" applyBorder="1" applyAlignment="1">
      <alignment vertical="center" wrapText="1"/>
    </xf>
    <xf numFmtId="165" fontId="7" fillId="0" borderId="24" xfId="1" applyNumberFormat="1" applyFont="1" applyFill="1" applyBorder="1" applyAlignment="1">
      <alignment horizontal="center" vertical="center" wrapText="1"/>
    </xf>
    <xf numFmtId="165" fontId="7" fillId="0" borderId="16" xfId="1" applyNumberFormat="1" applyFont="1" applyFill="1" applyBorder="1" applyAlignment="1">
      <alignment horizontal="center" vertical="center" wrapText="1"/>
    </xf>
    <xf numFmtId="165" fontId="7" fillId="0" borderId="26" xfId="1" applyNumberFormat="1" applyFont="1" applyFill="1" applyBorder="1" applyAlignment="1">
      <alignment horizontal="center" vertical="center" wrapText="1"/>
    </xf>
    <xf numFmtId="165" fontId="8" fillId="0" borderId="24" xfId="1" applyNumberFormat="1" applyFont="1" applyFill="1" applyBorder="1" applyAlignment="1">
      <alignment horizontal="center" vertical="center" wrapText="1"/>
    </xf>
    <xf numFmtId="165" fontId="8" fillId="0" borderId="16" xfId="1" applyNumberFormat="1" applyFont="1" applyFill="1" applyBorder="1" applyAlignment="1">
      <alignment horizontal="center" vertical="center" wrapText="1"/>
    </xf>
    <xf numFmtId="165" fontId="8" fillId="0" borderId="26" xfId="1" applyNumberFormat="1" applyFont="1" applyFill="1" applyBorder="1" applyAlignment="1">
      <alignment horizontal="center" vertical="center" wrapText="1"/>
    </xf>
    <xf numFmtId="0" fontId="7" fillId="0" borderId="15" xfId="0" applyFont="1" applyFill="1" applyBorder="1" applyAlignment="1">
      <alignment vertical="center" wrapText="1"/>
    </xf>
    <xf numFmtId="0" fontId="7" fillId="0" borderId="10" xfId="0" applyFont="1" applyFill="1" applyBorder="1" applyAlignment="1">
      <alignment vertical="center" wrapText="1"/>
    </xf>
    <xf numFmtId="165" fontId="7" fillId="0" borderId="15" xfId="1" applyNumberFormat="1" applyFont="1" applyFill="1" applyBorder="1" applyAlignment="1">
      <alignment horizontal="center" vertical="center" wrapText="1"/>
    </xf>
    <xf numFmtId="165" fontId="7" fillId="0" borderId="10" xfId="1" applyNumberFormat="1" applyFont="1" applyFill="1" applyBorder="1" applyAlignment="1">
      <alignment horizontal="center" vertical="center" wrapText="1"/>
    </xf>
    <xf numFmtId="165" fontId="7" fillId="0" borderId="4" xfId="1" applyNumberFormat="1" applyFont="1" applyFill="1" applyBorder="1" applyAlignment="1">
      <alignment horizontal="center" vertical="center" wrapText="1"/>
    </xf>
    <xf numFmtId="1" fontId="7" fillId="0" borderId="9" xfId="0" applyNumberFormat="1" applyFont="1" applyFill="1" applyBorder="1"/>
    <xf numFmtId="1" fontId="7" fillId="0" borderId="8" xfId="0" applyNumberFormat="1" applyFont="1" applyFill="1" applyBorder="1"/>
    <xf numFmtId="1" fontId="7" fillId="0" borderId="7" xfId="0" applyNumberFormat="1" applyFont="1" applyFill="1" applyBorder="1"/>
    <xf numFmtId="1" fontId="7" fillId="0" borderId="2" xfId="0" applyNumberFormat="1" applyFont="1" applyFill="1" applyBorder="1" applyAlignment="1">
      <alignment vertical="center" wrapText="1"/>
    </xf>
    <xf numFmtId="1" fontId="7" fillId="0" borderId="0" xfId="0" applyNumberFormat="1" applyFont="1" applyFill="1" applyBorder="1" applyAlignment="1">
      <alignment vertical="center" wrapText="1"/>
    </xf>
    <xf numFmtId="1" fontId="7" fillId="0" borderId="0" xfId="0" applyNumberFormat="1" applyFont="1" applyFill="1" applyBorder="1"/>
    <xf numFmtId="1" fontId="7" fillId="0" borderId="0" xfId="2" applyNumberFormat="1" applyFont="1" applyFill="1" applyBorder="1" applyAlignment="1" applyProtection="1">
      <alignment horizontal="left"/>
    </xf>
    <xf numFmtId="0" fontId="7" fillId="0" borderId="3" xfId="5" applyNumberFormat="1" applyFont="1" applyFill="1" applyBorder="1" applyAlignment="1" applyProtection="1">
      <alignment horizontal="left"/>
    </xf>
    <xf numFmtId="0" fontId="7" fillId="0" borderId="1" xfId="5" applyNumberFormat="1" applyFont="1" applyFill="1" applyBorder="1" applyAlignment="1" applyProtection="1">
      <alignment horizontal="left"/>
    </xf>
    <xf numFmtId="0" fontId="8" fillId="0" borderId="1" xfId="5" applyNumberFormat="1" applyFont="1" applyFill="1" applyBorder="1" applyAlignment="1" applyProtection="1">
      <alignment horizontal="left"/>
    </xf>
    <xf numFmtId="0" fontId="8" fillId="0" borderId="1" xfId="5" applyNumberFormat="1" applyFont="1" applyFill="1" applyBorder="1" applyAlignment="1" applyProtection="1">
      <alignment horizontal="left" indent="1"/>
    </xf>
    <xf numFmtId="0" fontId="8" fillId="0" borderId="1" xfId="5" applyNumberFormat="1" applyFont="1" applyFill="1" applyBorder="1" applyAlignment="1" applyProtection="1"/>
    <xf numFmtId="0" fontId="8" fillId="0" borderId="1" xfId="5" applyNumberFormat="1" applyFont="1" applyFill="1" applyBorder="1"/>
    <xf numFmtId="0" fontId="7" fillId="0" borderId="22" xfId="5" applyNumberFormat="1" applyFont="1" applyFill="1" applyBorder="1" applyAlignment="1" applyProtection="1">
      <alignment horizontal="left"/>
    </xf>
    <xf numFmtId="165" fontId="8" fillId="0" borderId="8" xfId="1" applyNumberFormat="1" applyFont="1" applyFill="1" applyBorder="1"/>
    <xf numFmtId="165" fontId="8" fillId="0" borderId="28" xfId="1" applyNumberFormat="1" applyFont="1" applyFill="1" applyBorder="1"/>
    <xf numFmtId="0" fontId="8" fillId="0" borderId="1" xfId="5" applyNumberFormat="1" applyFont="1" applyFill="1" applyBorder="1" applyAlignment="1">
      <alignment horizontal="left" indent="1"/>
    </xf>
    <xf numFmtId="1" fontId="7" fillId="0" borderId="25" xfId="0" applyNumberFormat="1" applyFont="1" applyFill="1" applyBorder="1" applyAlignment="1">
      <alignment horizontal="left" vertical="top" wrapText="1"/>
    </xf>
    <xf numFmtId="1" fontId="8" fillId="0" borderId="13" xfId="0" applyNumberFormat="1" applyFont="1" applyFill="1" applyBorder="1" applyAlignment="1">
      <alignment horizontal="left" vertical="top" wrapText="1"/>
    </xf>
    <xf numFmtId="1" fontId="7" fillId="0" borderId="0" xfId="0" applyNumberFormat="1" applyFont="1" applyFill="1" applyBorder="1" applyAlignment="1">
      <alignment horizontal="right" vertical="top" wrapText="1"/>
    </xf>
    <xf numFmtId="1" fontId="7" fillId="0" borderId="25" xfId="0" quotePrefix="1" applyNumberFormat="1" applyFont="1" applyFill="1" applyBorder="1" applyAlignment="1">
      <alignment horizontal="center" vertical="top" wrapText="1"/>
    </xf>
    <xf numFmtId="165" fontId="7" fillId="0" borderId="20" xfId="1" applyNumberFormat="1" applyFont="1" applyFill="1" applyBorder="1" applyAlignment="1" applyProtection="1">
      <alignment horizontal="center" wrapText="1"/>
    </xf>
    <xf numFmtId="165" fontId="7" fillId="0" borderId="17" xfId="1" applyNumberFormat="1" applyFont="1" applyFill="1" applyBorder="1" applyAlignment="1">
      <alignment horizontal="left" vertical="top" wrapText="1"/>
    </xf>
    <xf numFmtId="165" fontId="8" fillId="0" borderId="13" xfId="0" applyNumberFormat="1" applyFont="1" applyFill="1" applyBorder="1" applyAlignment="1">
      <alignment horizontal="left" vertical="top" wrapText="1"/>
    </xf>
    <xf numFmtId="165" fontId="7" fillId="0" borderId="25" xfId="1" applyNumberFormat="1" applyFont="1" applyFill="1" applyBorder="1" applyAlignment="1">
      <alignment horizontal="left" vertical="top" wrapText="1"/>
    </xf>
    <xf numFmtId="165" fontId="7" fillId="0" borderId="16" xfId="1" applyNumberFormat="1" applyFont="1" applyFill="1" applyBorder="1" applyAlignment="1" applyProtection="1">
      <alignment horizontal="left" vertical="top"/>
    </xf>
    <xf numFmtId="165" fontId="7" fillId="0" borderId="9" xfId="1" applyNumberFormat="1" applyFont="1" applyFill="1" applyBorder="1" applyAlignment="1">
      <alignment horizontal="center" vertical="center"/>
    </xf>
    <xf numFmtId="165" fontId="7" fillId="0" borderId="10" xfId="1" applyNumberFormat="1" applyFont="1" applyFill="1" applyBorder="1" applyAlignment="1" applyProtection="1">
      <alignment horizontal="center" vertical="top"/>
    </xf>
    <xf numFmtId="165" fontId="7" fillId="0" borderId="8" xfId="1" applyNumberFormat="1" applyFont="1" applyFill="1" applyBorder="1" applyAlignment="1" applyProtection="1">
      <alignment horizontal="center" vertical="center"/>
    </xf>
    <xf numFmtId="165" fontId="7" fillId="0" borderId="0" xfId="1" applyNumberFormat="1" applyFont="1" applyFill="1" applyBorder="1" applyAlignment="1">
      <alignment vertical="center"/>
    </xf>
    <xf numFmtId="165" fontId="7" fillId="0" borderId="0" xfId="1" applyNumberFormat="1" applyFont="1" applyFill="1"/>
    <xf numFmtId="165" fontId="7" fillId="0" borderId="0" xfId="1" applyNumberFormat="1" applyFont="1" applyFill="1" applyBorder="1" applyAlignment="1">
      <alignment horizontal="center"/>
    </xf>
    <xf numFmtId="1" fontId="7" fillId="0" borderId="0" xfId="0" applyNumberFormat="1" applyFont="1" applyFill="1" applyBorder="1" applyAlignment="1">
      <alignment horizontal="left" vertical="top" wrapText="1"/>
    </xf>
    <xf numFmtId="0" fontId="7" fillId="0" borderId="0" xfId="2" applyFont="1" applyFill="1" applyBorder="1" applyAlignment="1" applyProtection="1">
      <alignment horizontal="center"/>
    </xf>
    <xf numFmtId="0" fontId="7" fillId="0" borderId="0" xfId="0" applyFont="1" applyFill="1" applyBorder="1" applyAlignment="1">
      <alignment horizontal="left" vertical="top" wrapText="1"/>
    </xf>
    <xf numFmtId="1" fontId="7" fillId="0" borderId="0" xfId="0" applyNumberFormat="1" applyFont="1" applyFill="1" applyBorder="1" applyAlignment="1">
      <alignment horizontal="justify" vertical="top" wrapText="1"/>
    </xf>
    <xf numFmtId="165" fontId="7" fillId="0" borderId="2" xfId="1" applyNumberFormat="1" applyFont="1" applyFill="1" applyBorder="1" applyAlignment="1">
      <alignment horizontal="center"/>
    </xf>
    <xf numFmtId="165" fontId="7" fillId="0" borderId="20" xfId="1" applyNumberFormat="1" applyFont="1" applyFill="1" applyBorder="1" applyAlignment="1">
      <alignment horizontal="center"/>
    </xf>
    <xf numFmtId="0" fontId="7" fillId="0" borderId="6" xfId="2" applyFont="1" applyFill="1" applyBorder="1" applyAlignment="1">
      <alignment horizontal="right" vertical="top"/>
    </xf>
    <xf numFmtId="165" fontId="7" fillId="0" borderId="25" xfId="1" applyNumberFormat="1" applyFont="1" applyFill="1" applyBorder="1" applyAlignment="1" applyProtection="1">
      <alignment horizontal="center"/>
    </xf>
    <xf numFmtId="10" fontId="7" fillId="0" borderId="0" xfId="3" applyNumberFormat="1" applyFont="1" applyFill="1" applyBorder="1"/>
    <xf numFmtId="165" fontId="7" fillId="0" borderId="18" xfId="1" applyNumberFormat="1" applyFont="1" applyFill="1" applyBorder="1" applyAlignment="1" applyProtection="1">
      <alignment horizontal="left" vertical="top" wrapText="1"/>
    </xf>
    <xf numFmtId="165" fontId="7" fillId="0" borderId="10" xfId="1" quotePrefix="1" applyNumberFormat="1" applyFont="1" applyFill="1" applyBorder="1" applyAlignment="1" applyProtection="1">
      <alignment horizontal="center" vertical="top" wrapText="1"/>
    </xf>
    <xf numFmtId="165" fontId="7" fillId="0" borderId="6" xfId="1" applyNumberFormat="1" applyFont="1" applyFill="1" applyBorder="1" applyAlignment="1" applyProtection="1">
      <alignment horizontal="left" vertical="top" wrapText="1"/>
    </xf>
    <xf numFmtId="165" fontId="7" fillId="0" borderId="7" xfId="1" applyNumberFormat="1" applyFont="1" applyFill="1" applyBorder="1" applyAlignment="1" applyProtection="1">
      <alignment vertical="top"/>
    </xf>
    <xf numFmtId="0" fontId="7" fillId="0" borderId="0" xfId="2" applyFont="1" applyFill="1" applyAlignment="1" applyProtection="1">
      <alignment horizontal="center" vertical="top"/>
    </xf>
    <xf numFmtId="165" fontId="7" fillId="0" borderId="0" xfId="2" applyNumberFormat="1" applyFont="1" applyFill="1" applyAlignment="1" applyProtection="1">
      <alignment horizontal="center" vertical="top"/>
    </xf>
    <xf numFmtId="165" fontId="7" fillId="0" borderId="1" xfId="1" applyNumberFormat="1" applyFont="1" applyFill="1" applyBorder="1" applyAlignment="1">
      <alignment horizontal="center"/>
    </xf>
    <xf numFmtId="165" fontId="7" fillId="0" borderId="1" xfId="1" quotePrefix="1" applyNumberFormat="1" applyFont="1" applyFill="1" applyBorder="1" applyAlignment="1">
      <alignment horizontal="center" vertical="top"/>
    </xf>
    <xf numFmtId="165" fontId="7" fillId="0" borderId="11" xfId="1" applyNumberFormat="1" applyFont="1" applyFill="1" applyBorder="1" applyAlignment="1" applyProtection="1">
      <alignment horizontal="left" vertical="top" indent="1"/>
    </xf>
    <xf numFmtId="165" fontId="7" fillId="0" borderId="14" xfId="1" applyNumberFormat="1" applyFont="1" applyFill="1" applyBorder="1" applyAlignment="1" applyProtection="1">
      <alignment horizontal="left" vertical="top"/>
    </xf>
    <xf numFmtId="165" fontId="7" fillId="0" borderId="11" xfId="1" quotePrefix="1" applyNumberFormat="1" applyFont="1" applyFill="1" applyBorder="1" applyAlignment="1">
      <alignment horizontal="center" vertical="top"/>
    </xf>
    <xf numFmtId="165" fontId="7" fillId="0" borderId="7" xfId="1" quotePrefix="1" applyNumberFormat="1" applyFont="1" applyFill="1" applyBorder="1" applyAlignment="1" applyProtection="1">
      <alignment horizontal="center" wrapText="1"/>
    </xf>
    <xf numFmtId="2" fontId="9" fillId="0" borderId="0" xfId="1" applyNumberFormat="1" applyFont="1" applyFill="1" applyBorder="1" applyAlignment="1">
      <alignment horizontal="left" wrapText="1"/>
    </xf>
    <xf numFmtId="165" fontId="7" fillId="0" borderId="0" xfId="1" applyNumberFormat="1" applyFont="1" applyFill="1" applyBorder="1" applyAlignment="1">
      <alignment horizontal="left" vertical="top"/>
    </xf>
    <xf numFmtId="165" fontId="7" fillId="0" borderId="25" xfId="1" applyNumberFormat="1" applyFont="1" applyFill="1" applyBorder="1" applyAlignment="1">
      <alignment horizontal="center" vertical="top"/>
    </xf>
    <xf numFmtId="0" fontId="7" fillId="0" borderId="14" xfId="0" applyFont="1" applyFill="1" applyBorder="1" applyAlignment="1">
      <alignment vertical="center" wrapText="1"/>
    </xf>
    <xf numFmtId="165" fontId="7" fillId="0" borderId="24" xfId="1" applyNumberFormat="1" applyFont="1" applyFill="1" applyBorder="1" applyAlignment="1" applyProtection="1">
      <alignment horizontal="center"/>
    </xf>
    <xf numFmtId="165" fontId="7" fillId="0" borderId="26" xfId="1" applyNumberFormat="1" applyFont="1" applyFill="1" applyBorder="1" applyAlignment="1" applyProtection="1">
      <alignment horizontal="center"/>
    </xf>
    <xf numFmtId="165" fontId="7" fillId="0" borderId="13" xfId="1" quotePrefix="1" applyNumberFormat="1" applyFont="1" applyFill="1" applyBorder="1" applyAlignment="1" applyProtection="1">
      <alignment horizontal="center"/>
    </xf>
    <xf numFmtId="170" fontId="8" fillId="0" borderId="12" xfId="1" applyNumberFormat="1" applyFont="1" applyFill="1" applyBorder="1" applyAlignment="1">
      <alignment horizontal="center" vertical="center" wrapText="1"/>
    </xf>
    <xf numFmtId="170" fontId="8" fillId="0" borderId="13" xfId="1" applyNumberFormat="1" applyFont="1" applyFill="1" applyBorder="1" applyAlignment="1">
      <alignment horizontal="center" vertical="center" wrapText="1"/>
    </xf>
    <xf numFmtId="170" fontId="8" fillId="0" borderId="19" xfId="1" applyNumberFormat="1" applyFont="1" applyFill="1" applyBorder="1" applyAlignment="1">
      <alignment horizontal="center" vertical="center" wrapText="1"/>
    </xf>
    <xf numFmtId="1" fontId="7" fillId="0" borderId="13" xfId="1" quotePrefix="1" applyNumberFormat="1" applyFont="1" applyFill="1" applyBorder="1" applyAlignment="1" applyProtection="1">
      <alignment horizontal="center"/>
    </xf>
    <xf numFmtId="165" fontId="7" fillId="0" borderId="19" xfId="1" applyNumberFormat="1" applyFont="1" applyFill="1" applyBorder="1" applyAlignment="1" applyProtection="1">
      <alignment horizontal="center"/>
    </xf>
    <xf numFmtId="170" fontId="7" fillId="0" borderId="10" xfId="0" applyNumberFormat="1" applyFont="1" applyFill="1" applyBorder="1" applyAlignment="1">
      <alignment horizontal="center" vertical="center" wrapText="1"/>
    </xf>
    <xf numFmtId="170" fontId="7" fillId="0" borderId="15" xfId="1" applyNumberFormat="1" applyFont="1" applyFill="1" applyBorder="1" applyAlignment="1">
      <alignment horizontal="center" vertical="center" wrapText="1"/>
    </xf>
    <xf numFmtId="170" fontId="7" fillId="0" borderId="10" xfId="1" applyNumberFormat="1" applyFont="1" applyFill="1" applyBorder="1" applyAlignment="1">
      <alignment horizontal="center" vertical="center" wrapText="1"/>
    </xf>
    <xf numFmtId="170" fontId="7" fillId="0" borderId="4" xfId="1" applyNumberFormat="1" applyFont="1" applyFill="1" applyBorder="1" applyAlignment="1">
      <alignment horizontal="center" vertical="center" wrapText="1"/>
    </xf>
    <xf numFmtId="165" fontId="7" fillId="0" borderId="0" xfId="1" applyNumberFormat="1" applyFont="1" applyFill="1" applyBorder="1" applyAlignment="1">
      <alignment horizontal="center" vertical="center" wrapText="1"/>
    </xf>
    <xf numFmtId="1" fontId="7" fillId="0" borderId="0" xfId="0" quotePrefix="1" applyNumberFormat="1" applyFont="1" applyFill="1" applyBorder="1"/>
    <xf numFmtId="165" fontId="7" fillId="0" borderId="0" xfId="1" quotePrefix="1" applyNumberFormat="1" applyFont="1" applyFill="1" applyBorder="1" applyAlignment="1">
      <alignment horizontal="center" vertical="top" wrapText="1"/>
    </xf>
    <xf numFmtId="165" fontId="7" fillId="0" borderId="0" xfId="1" applyNumberFormat="1" applyFont="1" applyFill="1" applyBorder="1" applyAlignment="1">
      <alignment vertical="top" wrapText="1"/>
    </xf>
    <xf numFmtId="0" fontId="8" fillId="0" borderId="0" xfId="0" applyFont="1" applyFill="1" applyAlignment="1">
      <alignment wrapText="1"/>
    </xf>
    <xf numFmtId="0" fontId="8" fillId="0" borderId="0" xfId="0" applyFont="1" applyFill="1" applyAlignment="1">
      <alignment horizontal="justify"/>
    </xf>
    <xf numFmtId="165" fontId="7" fillId="0" borderId="7" xfId="1" quotePrefix="1" applyNumberFormat="1" applyFont="1" applyFill="1" applyBorder="1" applyAlignment="1">
      <alignment horizontal="center" vertical="top" wrapText="1"/>
    </xf>
    <xf numFmtId="165" fontId="7" fillId="0" borderId="25" xfId="1" applyNumberFormat="1" applyFont="1" applyFill="1" applyBorder="1" applyAlignment="1" applyProtection="1">
      <alignment horizontal="center" vertical="center"/>
    </xf>
    <xf numFmtId="165" fontId="7" fillId="0" borderId="10" xfId="1" applyNumberFormat="1" applyFont="1" applyFill="1" applyBorder="1" applyAlignment="1" applyProtection="1">
      <alignment horizontal="center" vertical="center"/>
    </xf>
    <xf numFmtId="164" fontId="8" fillId="0" borderId="0" xfId="0" applyNumberFormat="1" applyFont="1"/>
    <xf numFmtId="165" fontId="7" fillId="0" borderId="0" xfId="1" applyNumberFormat="1" applyFont="1" applyFill="1" applyBorder="1" applyAlignment="1">
      <alignment horizontal="left" vertical="top" wrapText="1"/>
    </xf>
    <xf numFmtId="165" fontId="7" fillId="0" borderId="0" xfId="1" applyNumberFormat="1" applyFont="1" applyFill="1" applyBorder="1" applyAlignment="1">
      <alignment horizontal="center"/>
    </xf>
    <xf numFmtId="165" fontId="7" fillId="0" borderId="25" xfId="1" applyNumberFormat="1" applyFont="1" applyFill="1" applyBorder="1" applyAlignment="1">
      <alignment horizontal="center" vertical="center"/>
    </xf>
    <xf numFmtId="165" fontId="7" fillId="0" borderId="0" xfId="1" applyNumberFormat="1" applyFont="1" applyFill="1" applyBorder="1" applyAlignment="1">
      <alignment horizontal="center"/>
    </xf>
    <xf numFmtId="1" fontId="7" fillId="0" borderId="0" xfId="0" applyNumberFormat="1" applyFont="1" applyFill="1" applyBorder="1" applyAlignment="1">
      <alignment horizontal="justify" vertical="top" wrapText="1"/>
    </xf>
    <xf numFmtId="1" fontId="8" fillId="0" borderId="8" xfId="0" applyNumberFormat="1" applyFont="1" applyFill="1" applyBorder="1" applyAlignment="1">
      <alignment horizontal="left" vertical="top" wrapText="1"/>
    </xf>
    <xf numFmtId="165" fontId="8" fillId="0" borderId="8" xfId="1" applyNumberFormat="1" applyFont="1" applyFill="1" applyBorder="1" applyAlignment="1">
      <alignment horizontal="left" vertical="top" wrapText="1"/>
    </xf>
    <xf numFmtId="0" fontId="8" fillId="0" borderId="12" xfId="0" applyFont="1" applyFill="1" applyBorder="1" applyAlignment="1">
      <alignment vertical="center" wrapText="1"/>
    </xf>
    <xf numFmtId="0" fontId="7" fillId="0" borderId="0" xfId="2" applyFont="1" applyFill="1" applyBorder="1" applyAlignment="1" applyProtection="1">
      <alignment horizontal="center" vertical="center"/>
    </xf>
    <xf numFmtId="165" fontId="7" fillId="0" borderId="2" xfId="1" applyNumberFormat="1" applyFont="1" applyFill="1" applyBorder="1" applyAlignment="1">
      <alignment horizontal="center" vertical="center"/>
    </xf>
    <xf numFmtId="165" fontId="7" fillId="0" borderId="0" xfId="1" applyNumberFormat="1" applyFont="1" applyFill="1" applyBorder="1" applyAlignment="1">
      <alignment horizontal="left" vertical="center"/>
    </xf>
    <xf numFmtId="165" fontId="7" fillId="0" borderId="0" xfId="1" applyNumberFormat="1" applyFont="1" applyFill="1" applyBorder="1" applyAlignment="1">
      <alignment horizontal="center" vertical="center"/>
    </xf>
    <xf numFmtId="165" fontId="7" fillId="0" borderId="0" xfId="1" applyNumberFormat="1" applyFont="1" applyFill="1" applyBorder="1" applyAlignment="1" applyProtection="1">
      <alignment horizontal="left" vertical="center"/>
    </xf>
    <xf numFmtId="165" fontId="7" fillId="0" borderId="6" xfId="1" applyNumberFormat="1" applyFont="1" applyFill="1" applyBorder="1" applyAlignment="1">
      <alignment horizontal="left" vertical="center"/>
    </xf>
    <xf numFmtId="0" fontId="7" fillId="0" borderId="6" xfId="2" applyFont="1" applyFill="1" applyBorder="1" applyAlignment="1" applyProtection="1">
      <alignment horizontal="center" vertical="center"/>
    </xf>
    <xf numFmtId="165" fontId="7" fillId="0" borderId="6" xfId="2" applyNumberFormat="1" applyFont="1" applyFill="1" applyBorder="1" applyAlignment="1" applyProtection="1">
      <alignment horizontal="center" vertical="center"/>
    </xf>
    <xf numFmtId="165" fontId="7" fillId="0" borderId="9" xfId="1" applyNumberFormat="1" applyFont="1" applyFill="1" applyBorder="1" applyAlignment="1">
      <alignment horizontal="left" vertical="center"/>
    </xf>
    <xf numFmtId="165" fontId="7" fillId="0" borderId="3" xfId="1" applyNumberFormat="1" applyFont="1" applyFill="1" applyBorder="1" applyAlignment="1">
      <alignment vertical="center"/>
    </xf>
    <xf numFmtId="165" fontId="7" fillId="0" borderId="8" xfId="1" applyNumberFormat="1" applyFont="1" applyFill="1" applyBorder="1" applyAlignment="1" applyProtection="1">
      <alignment horizontal="left" vertical="center"/>
    </xf>
    <xf numFmtId="165" fontId="7" fillId="0" borderId="1" xfId="1" applyNumberFormat="1" applyFont="1" applyFill="1" applyBorder="1" applyAlignment="1" applyProtection="1">
      <alignment horizontal="left" vertical="center"/>
    </xf>
    <xf numFmtId="14" fontId="7" fillId="0" borderId="1" xfId="1" quotePrefix="1" applyNumberFormat="1" applyFont="1" applyFill="1" applyBorder="1" applyAlignment="1" applyProtection="1">
      <alignment horizontal="center" vertical="center"/>
    </xf>
    <xf numFmtId="165" fontId="7" fillId="0" borderId="8" xfId="1" applyNumberFormat="1" applyFont="1" applyFill="1" applyBorder="1" applyAlignment="1">
      <alignment horizontal="left" vertical="center"/>
    </xf>
    <xf numFmtId="165" fontId="7" fillId="0" borderId="1" xfId="1" applyNumberFormat="1" applyFont="1" applyFill="1" applyBorder="1" applyAlignment="1">
      <alignment vertical="center"/>
    </xf>
    <xf numFmtId="1" fontId="7" fillId="0" borderId="8" xfId="1" quotePrefix="1" applyNumberFormat="1" applyFont="1" applyFill="1" applyBorder="1" applyAlignment="1" applyProtection="1">
      <alignment horizontal="center" vertical="center"/>
    </xf>
    <xf numFmtId="1" fontId="7" fillId="0" borderId="11" xfId="1" quotePrefix="1" applyNumberFormat="1" applyFont="1" applyFill="1" applyBorder="1" applyAlignment="1" applyProtection="1">
      <alignment horizontal="center" vertical="center"/>
    </xf>
    <xf numFmtId="165" fontId="7" fillId="0" borderId="7" xfId="1" applyNumberFormat="1" applyFont="1" applyFill="1" applyBorder="1" applyAlignment="1">
      <alignment horizontal="left" vertical="center"/>
    </xf>
    <xf numFmtId="165" fontId="7" fillId="0" borderId="2" xfId="1" applyNumberFormat="1" applyFont="1" applyFill="1" applyBorder="1" applyAlignment="1">
      <alignment vertical="center"/>
    </xf>
    <xf numFmtId="165" fontId="7" fillId="0" borderId="9" xfId="1" quotePrefix="1" applyNumberFormat="1" applyFont="1" applyFill="1" applyBorder="1" applyAlignment="1" applyProtection="1">
      <alignment horizontal="center" vertical="center"/>
    </xf>
    <xf numFmtId="165" fontId="7" fillId="0" borderId="9" xfId="1" applyNumberFormat="1" applyFont="1" applyFill="1" applyBorder="1" applyAlignment="1" applyProtection="1">
      <alignment horizontal="left" vertical="center"/>
    </xf>
    <xf numFmtId="165" fontId="7" fillId="0" borderId="8" xfId="1" applyNumberFormat="1" applyFont="1" applyFill="1" applyBorder="1" applyAlignment="1">
      <alignment horizontal="center" vertical="center"/>
    </xf>
    <xf numFmtId="165" fontId="7" fillId="0" borderId="11" xfId="1" applyNumberFormat="1" applyFont="1" applyFill="1" applyBorder="1" applyAlignment="1" applyProtection="1">
      <alignment horizontal="left" vertical="center"/>
    </xf>
    <xf numFmtId="165" fontId="7" fillId="0" borderId="12" xfId="1" applyNumberFormat="1" applyFont="1" applyFill="1" applyBorder="1" applyAlignment="1" applyProtection="1">
      <alignment horizontal="left" vertical="center"/>
    </xf>
    <xf numFmtId="165" fontId="7" fillId="0" borderId="13" xfId="1" applyNumberFormat="1" applyFont="1" applyFill="1" applyBorder="1" applyAlignment="1" applyProtection="1">
      <alignment vertical="center"/>
    </xf>
    <xf numFmtId="165" fontId="7" fillId="0" borderId="16" xfId="1" quotePrefix="1" applyNumberFormat="1" applyFont="1" applyFill="1" applyBorder="1" applyAlignment="1" applyProtection="1">
      <alignment horizontal="center" vertical="center"/>
    </xf>
    <xf numFmtId="165" fontId="7" fillId="0" borderId="8" xfId="1" applyNumberFormat="1" applyFont="1" applyFill="1" applyBorder="1" applyAlignment="1">
      <alignment vertical="center"/>
    </xf>
    <xf numFmtId="165" fontId="7" fillId="0" borderId="8" xfId="1" applyNumberFormat="1" applyFont="1" applyFill="1" applyBorder="1" applyAlignment="1" applyProtection="1">
      <alignment vertical="center"/>
    </xf>
    <xf numFmtId="165" fontId="7" fillId="0" borderId="11" xfId="1" applyNumberFormat="1" applyFont="1" applyFill="1" applyBorder="1" applyAlignment="1" applyProtection="1">
      <alignment horizontal="center" vertical="center"/>
    </xf>
    <xf numFmtId="165" fontId="7" fillId="0" borderId="8" xfId="1" quotePrefix="1" applyNumberFormat="1" applyFont="1" applyFill="1" applyBorder="1" applyAlignment="1" applyProtection="1">
      <alignment horizontal="center" vertical="center" wrapText="1"/>
    </xf>
    <xf numFmtId="165" fontId="7" fillId="0" borderId="12" xfId="1" applyNumberFormat="1" applyFont="1" applyFill="1" applyBorder="1" applyAlignment="1" applyProtection="1">
      <alignment horizontal="left" vertical="center" wrapText="1"/>
    </xf>
    <xf numFmtId="165" fontId="7" fillId="0" borderId="13" xfId="1" applyNumberFormat="1" applyFont="1" applyFill="1" applyBorder="1" applyAlignment="1" applyProtection="1">
      <alignment horizontal="left" vertical="center"/>
    </xf>
    <xf numFmtId="165" fontId="7" fillId="0" borderId="13" xfId="1" quotePrefix="1" applyNumberFormat="1" applyFont="1" applyFill="1" applyBorder="1" applyAlignment="1" applyProtection="1">
      <alignment horizontal="center" vertical="center" wrapText="1"/>
    </xf>
    <xf numFmtId="165" fontId="7" fillId="0" borderId="13" xfId="1" applyNumberFormat="1" applyFont="1" applyFill="1" applyBorder="1" applyAlignment="1">
      <alignment vertical="center"/>
    </xf>
    <xf numFmtId="165" fontId="7" fillId="0" borderId="8" xfId="1" applyNumberFormat="1" applyFont="1" applyFill="1" applyBorder="1" applyAlignment="1" applyProtection="1">
      <alignment horizontal="right" vertical="center"/>
    </xf>
    <xf numFmtId="165" fontId="7" fillId="0" borderId="0" xfId="1" quotePrefix="1" applyNumberFormat="1" applyFont="1" applyFill="1" applyBorder="1" applyAlignment="1" applyProtection="1">
      <alignment horizontal="center" vertical="center" wrapText="1"/>
    </xf>
    <xf numFmtId="165" fontId="7" fillId="0" borderId="0" xfId="1" applyNumberFormat="1" applyFont="1" applyFill="1" applyBorder="1" applyAlignment="1" applyProtection="1">
      <alignment horizontal="left" vertical="center" wrapText="1"/>
    </xf>
    <xf numFmtId="165" fontId="7" fillId="0" borderId="0" xfId="1" applyNumberFormat="1" applyFont="1" applyFill="1" applyBorder="1" applyAlignment="1" applyProtection="1">
      <alignment vertical="center"/>
    </xf>
    <xf numFmtId="165" fontId="7" fillId="0" borderId="6" xfId="1" applyNumberFormat="1" applyFont="1" applyFill="1" applyBorder="1" applyAlignment="1">
      <alignment horizontal="center" vertical="center"/>
    </xf>
    <xf numFmtId="165" fontId="7" fillId="0" borderId="1" xfId="1" applyNumberFormat="1" applyFont="1" applyFill="1" applyBorder="1" applyAlignment="1" applyProtection="1">
      <alignment horizontal="center" vertical="center"/>
    </xf>
    <xf numFmtId="0" fontId="7" fillId="0" borderId="11" xfId="1" applyNumberFormat="1" applyFont="1" applyFill="1" applyBorder="1" applyAlignment="1">
      <alignment horizontal="center" vertical="center"/>
    </xf>
    <xf numFmtId="165" fontId="7" fillId="0" borderId="7" xfId="1" applyNumberFormat="1" applyFont="1" applyFill="1" applyBorder="1" applyAlignment="1">
      <alignment horizontal="center" vertical="center"/>
    </xf>
    <xf numFmtId="165" fontId="7" fillId="0" borderId="10" xfId="1" quotePrefix="1" applyNumberFormat="1" applyFont="1" applyFill="1" applyBorder="1" applyAlignment="1" applyProtection="1">
      <alignment horizontal="center" vertical="center" wrapText="1"/>
    </xf>
    <xf numFmtId="165" fontId="7" fillId="0" borderId="17" xfId="1" quotePrefix="1" applyNumberFormat="1" applyFont="1" applyFill="1" applyBorder="1" applyAlignment="1">
      <alignment horizontal="center" vertical="center"/>
    </xf>
    <xf numFmtId="165" fontId="7" fillId="0" borderId="17" xfId="1" applyNumberFormat="1" applyFont="1" applyFill="1" applyBorder="1" applyAlignment="1" applyProtection="1">
      <alignment horizontal="left" vertical="center" wrapText="1"/>
    </xf>
    <xf numFmtId="165" fontId="7" fillId="0" borderId="8" xfId="1" applyNumberFormat="1" applyFont="1" applyFill="1" applyBorder="1" applyAlignment="1" applyProtection="1">
      <alignment horizontal="left" vertical="center" wrapText="1"/>
    </xf>
    <xf numFmtId="165" fontId="7" fillId="0" borderId="16" xfId="1" applyNumberFormat="1" applyFont="1" applyFill="1" applyBorder="1" applyAlignment="1" applyProtection="1">
      <alignment horizontal="center" vertical="center"/>
    </xf>
    <xf numFmtId="165" fontId="7" fillId="0" borderId="24" xfId="1" applyNumberFormat="1" applyFont="1" applyFill="1" applyBorder="1" applyAlignment="1" applyProtection="1">
      <alignment horizontal="left" vertical="center" wrapText="1"/>
    </xf>
    <xf numFmtId="165" fontId="7" fillId="0" borderId="16" xfId="1" quotePrefix="1" applyNumberFormat="1" applyFont="1" applyFill="1" applyBorder="1" applyAlignment="1">
      <alignment horizontal="center" vertical="center" wrapText="1"/>
    </xf>
    <xf numFmtId="165" fontId="7" fillId="0" borderId="24" xfId="1" applyNumberFormat="1" applyFont="1" applyFill="1" applyBorder="1" applyAlignment="1" applyProtection="1">
      <alignment horizontal="left" vertical="center"/>
    </xf>
    <xf numFmtId="165" fontId="7" fillId="0" borderId="16" xfId="1" applyNumberFormat="1" applyFont="1" applyFill="1" applyBorder="1" applyAlignment="1" applyProtection="1">
      <alignment horizontal="left" vertical="center"/>
    </xf>
    <xf numFmtId="164" fontId="7" fillId="0" borderId="1" xfId="1" applyNumberFormat="1" applyFont="1" applyFill="1" applyBorder="1" applyAlignment="1" applyProtection="1">
      <alignment horizontal="left" vertical="center"/>
    </xf>
    <xf numFmtId="164" fontId="7" fillId="0" borderId="8" xfId="1" applyNumberFormat="1" applyFont="1" applyFill="1" applyBorder="1" applyAlignment="1" applyProtection="1">
      <alignment horizontal="right" vertical="center"/>
    </xf>
    <xf numFmtId="164" fontId="7" fillId="0" borderId="8" xfId="1" applyNumberFormat="1" applyFont="1" applyFill="1" applyBorder="1" applyAlignment="1" applyProtection="1">
      <alignment horizontal="left" vertical="center"/>
    </xf>
    <xf numFmtId="165" fontId="7" fillId="0" borderId="2" xfId="1" applyNumberFormat="1" applyFont="1" applyFill="1" applyBorder="1" applyAlignment="1" applyProtection="1">
      <alignment horizontal="left" vertical="center"/>
    </xf>
    <xf numFmtId="164" fontId="7" fillId="0" borderId="2" xfId="1" applyNumberFormat="1" applyFont="1" applyFill="1" applyBorder="1" applyAlignment="1" applyProtection="1">
      <alignment horizontal="left" vertical="center"/>
    </xf>
    <xf numFmtId="164" fontId="7" fillId="0" borderId="7" xfId="1" applyNumberFormat="1" applyFont="1" applyFill="1" applyBorder="1" applyAlignment="1" applyProtection="1">
      <alignment horizontal="right" vertical="center"/>
    </xf>
    <xf numFmtId="164" fontId="7" fillId="0" borderId="7" xfId="1" applyNumberFormat="1" applyFont="1" applyFill="1" applyBorder="1" applyAlignment="1" applyProtection="1">
      <alignment horizontal="left" vertical="center"/>
    </xf>
    <xf numFmtId="165" fontId="7" fillId="0" borderId="28" xfId="1" applyNumberFormat="1" applyFont="1" applyFill="1" applyBorder="1" applyAlignment="1">
      <alignment vertical="center"/>
    </xf>
    <xf numFmtId="164" fontId="7" fillId="0" borderId="0" xfId="1" applyFont="1" applyFill="1" applyBorder="1" applyAlignment="1" applyProtection="1">
      <alignment horizontal="left" vertical="center"/>
    </xf>
    <xf numFmtId="165" fontId="7" fillId="0" borderId="6" xfId="1" applyNumberFormat="1" applyFont="1" applyFill="1" applyBorder="1" applyAlignment="1">
      <alignment vertical="center"/>
    </xf>
    <xf numFmtId="165" fontId="7" fillId="0" borderId="9" xfId="1" quotePrefix="1" applyNumberFormat="1" applyFont="1" applyFill="1" applyBorder="1" applyAlignment="1">
      <alignment horizontal="center" vertical="center"/>
    </xf>
    <xf numFmtId="165" fontId="7" fillId="0" borderId="0" xfId="1" applyNumberFormat="1" applyFont="1" applyFill="1" applyBorder="1" applyAlignment="1">
      <alignment horizontal="right" vertical="center"/>
    </xf>
    <xf numFmtId="0" fontId="7" fillId="0" borderId="7" xfId="1" applyNumberFormat="1" applyFont="1" applyFill="1" applyBorder="1" applyAlignment="1">
      <alignment horizontal="center" vertical="center"/>
    </xf>
    <xf numFmtId="1" fontId="7" fillId="0" borderId="7" xfId="1" applyNumberFormat="1" applyFont="1" applyFill="1" applyBorder="1" applyAlignment="1">
      <alignment horizontal="center" vertical="center"/>
    </xf>
    <xf numFmtId="165" fontId="7" fillId="0" borderId="2" xfId="1" quotePrefix="1" applyNumberFormat="1" applyFont="1" applyFill="1" applyBorder="1" applyAlignment="1" applyProtection="1">
      <alignment horizontal="center" vertical="center" wrapText="1"/>
    </xf>
    <xf numFmtId="165" fontId="7" fillId="0" borderId="8" xfId="1" quotePrefix="1" applyNumberFormat="1" applyFont="1" applyFill="1" applyBorder="1" applyAlignment="1">
      <alignment horizontal="center" vertical="center" wrapText="1"/>
    </xf>
    <xf numFmtId="165" fontId="7" fillId="0" borderId="11" xfId="1" applyNumberFormat="1" applyFont="1" applyFill="1" applyBorder="1" applyAlignment="1">
      <alignment horizontal="center" vertical="center"/>
    </xf>
    <xf numFmtId="165" fontId="7" fillId="0" borderId="11" xfId="1" applyNumberFormat="1" applyFont="1" applyFill="1" applyBorder="1" applyAlignment="1">
      <alignment vertical="center"/>
    </xf>
    <xf numFmtId="165" fontId="7" fillId="0" borderId="8" xfId="1" quotePrefix="1" applyNumberFormat="1" applyFont="1" applyFill="1" applyBorder="1" applyAlignment="1">
      <alignment horizontal="center" vertical="center"/>
    </xf>
    <xf numFmtId="165" fontId="7" fillId="0" borderId="7" xfId="1" quotePrefix="1" applyNumberFormat="1" applyFont="1" applyFill="1" applyBorder="1" applyAlignment="1">
      <alignment horizontal="center" vertical="center"/>
    </xf>
    <xf numFmtId="165" fontId="7" fillId="0" borderId="15" xfId="1" applyNumberFormat="1" applyFont="1" applyFill="1" applyBorder="1" applyAlignment="1" applyProtection="1">
      <alignment horizontal="left" vertical="center"/>
    </xf>
    <xf numFmtId="165" fontId="7" fillId="0" borderId="10" xfId="1" applyNumberFormat="1" applyFont="1" applyFill="1" applyBorder="1" applyAlignment="1" applyProtection="1">
      <alignment vertical="center"/>
    </xf>
    <xf numFmtId="165" fontId="7" fillId="0" borderId="10" xfId="1" applyNumberFormat="1" applyFont="1" applyFill="1" applyBorder="1" applyAlignment="1">
      <alignment vertical="center"/>
    </xf>
    <xf numFmtId="165" fontId="7" fillId="0" borderId="0" xfId="1" applyNumberFormat="1" applyFont="1" applyFill="1" applyAlignment="1">
      <alignment vertical="center"/>
    </xf>
    <xf numFmtId="165" fontId="8" fillId="0" borderId="0" xfId="1" applyNumberFormat="1" applyFont="1" applyFill="1" applyBorder="1" applyAlignment="1">
      <alignment vertical="center"/>
    </xf>
    <xf numFmtId="165" fontId="7" fillId="0" borderId="1" xfId="1" quotePrefix="1" applyNumberFormat="1" applyFont="1" applyFill="1" applyBorder="1" applyAlignment="1" applyProtection="1">
      <alignment horizontal="center" vertical="center"/>
    </xf>
    <xf numFmtId="0" fontId="7" fillId="0" borderId="9" xfId="1" quotePrefix="1" applyNumberFormat="1" applyFont="1" applyFill="1" applyBorder="1" applyAlignment="1">
      <alignment horizontal="center" vertical="center"/>
    </xf>
    <xf numFmtId="165" fontId="7" fillId="0" borderId="8" xfId="1" quotePrefix="1" applyNumberFormat="1" applyFont="1" applyFill="1" applyBorder="1" applyAlignment="1">
      <alignment horizontal="left" vertical="center"/>
    </xf>
    <xf numFmtId="165" fontId="7" fillId="0" borderId="9" xfId="1" applyNumberFormat="1" applyFont="1" applyFill="1" applyBorder="1" applyAlignment="1">
      <alignment vertical="center"/>
    </xf>
    <xf numFmtId="165" fontId="7" fillId="0" borderId="20" xfId="1" applyNumberFormat="1" applyFont="1" applyFill="1" applyBorder="1" applyAlignment="1">
      <alignment horizontal="center" vertical="center"/>
    </xf>
    <xf numFmtId="0" fontId="7" fillId="0" borderId="3" xfId="5" applyNumberFormat="1" applyFont="1" applyFill="1" applyBorder="1" applyAlignment="1" applyProtection="1">
      <alignment horizontal="left" vertical="center"/>
    </xf>
    <xf numFmtId="165" fontId="7" fillId="0" borderId="5" xfId="1" applyNumberFormat="1" applyFont="1" applyFill="1" applyBorder="1" applyAlignment="1">
      <alignment vertical="center"/>
    </xf>
    <xf numFmtId="165" fontId="7" fillId="0" borderId="27" xfId="1" applyNumberFormat="1" applyFont="1" applyFill="1" applyBorder="1" applyAlignment="1">
      <alignment vertical="center"/>
    </xf>
    <xf numFmtId="0" fontId="7" fillId="0" borderId="1" xfId="5" applyNumberFormat="1" applyFont="1" applyFill="1" applyBorder="1" applyAlignment="1" applyProtection="1">
      <alignment horizontal="left" vertical="center"/>
    </xf>
    <xf numFmtId="0" fontId="8" fillId="0" borderId="1" xfId="5" applyNumberFormat="1" applyFont="1" applyFill="1" applyBorder="1" applyAlignment="1" applyProtection="1">
      <alignment horizontal="left" vertical="center"/>
    </xf>
    <xf numFmtId="165" fontId="8" fillId="0" borderId="8" xfId="1" applyNumberFormat="1" applyFont="1" applyFill="1" applyBorder="1" applyAlignment="1">
      <alignment vertical="center"/>
    </xf>
    <xf numFmtId="165" fontId="8" fillId="0" borderId="28" xfId="1" applyNumberFormat="1" applyFont="1" applyFill="1" applyBorder="1" applyAlignment="1">
      <alignment vertical="center"/>
    </xf>
    <xf numFmtId="165" fontId="7" fillId="0" borderId="25" xfId="1" applyNumberFormat="1" applyFont="1" applyFill="1" applyBorder="1" applyAlignment="1">
      <alignment vertical="center"/>
    </xf>
    <xf numFmtId="172" fontId="7" fillId="0" borderId="0" xfId="1" applyNumberFormat="1" applyFont="1" applyFill="1" applyBorder="1" applyAlignment="1">
      <alignment vertical="center"/>
    </xf>
    <xf numFmtId="0" fontId="7" fillId="0" borderId="22" xfId="5" applyNumberFormat="1" applyFont="1" applyFill="1" applyBorder="1" applyAlignment="1" applyProtection="1">
      <alignment horizontal="left" vertical="center"/>
    </xf>
    <xf numFmtId="165" fontId="7" fillId="0" borderId="23" xfId="1" applyNumberFormat="1" applyFont="1" applyFill="1" applyBorder="1" applyAlignment="1">
      <alignment vertical="center"/>
    </xf>
    <xf numFmtId="0" fontId="8" fillId="0" borderId="1" xfId="5" applyNumberFormat="1" applyFont="1" applyFill="1" applyBorder="1" applyAlignment="1" applyProtection="1">
      <alignment vertical="center"/>
    </xf>
    <xf numFmtId="0" fontId="8" fillId="0" borderId="1" xfId="5" applyNumberFormat="1" applyFont="1" applyFill="1" applyBorder="1" applyAlignment="1">
      <alignment vertical="center"/>
    </xf>
    <xf numFmtId="0" fontId="7" fillId="0" borderId="2" xfId="5" applyNumberFormat="1" applyFont="1" applyFill="1" applyBorder="1" applyAlignment="1">
      <alignment vertical="center"/>
    </xf>
    <xf numFmtId="165" fontId="7" fillId="0" borderId="7" xfId="1" applyNumberFormat="1" applyFont="1" applyFill="1" applyBorder="1" applyAlignment="1">
      <alignment vertical="center"/>
    </xf>
    <xf numFmtId="165" fontId="7" fillId="0" borderId="0" xfId="1" quotePrefix="1" applyNumberFormat="1" applyFont="1" applyFill="1" applyBorder="1" applyAlignment="1">
      <alignment horizontal="center" vertical="center"/>
    </xf>
    <xf numFmtId="1" fontId="7" fillId="0" borderId="0" xfId="0" applyNumberFormat="1" applyFont="1" applyFill="1" applyBorder="1" applyAlignment="1">
      <alignment horizontal="left" vertical="center" wrapText="1"/>
    </xf>
    <xf numFmtId="1" fontId="7" fillId="0" borderId="0" xfId="0" applyNumberFormat="1" applyFont="1" applyFill="1" applyBorder="1" applyAlignment="1">
      <alignment horizontal="left" vertical="center"/>
    </xf>
    <xf numFmtId="1" fontId="7" fillId="0" borderId="0" xfId="0" applyNumberFormat="1" applyFont="1" applyFill="1" applyBorder="1" applyAlignment="1">
      <alignment horizontal="right" vertical="center"/>
    </xf>
    <xf numFmtId="1" fontId="12" fillId="0" borderId="0" xfId="0" applyNumberFormat="1" applyFont="1" applyFill="1" applyBorder="1" applyAlignment="1">
      <alignment horizontal="right" vertical="center" wrapText="1"/>
    </xf>
    <xf numFmtId="1" fontId="7" fillId="0" borderId="25" xfId="0" applyNumberFormat="1" applyFont="1" applyFill="1" applyBorder="1" applyAlignment="1">
      <alignment horizontal="center" vertical="center" wrapText="1"/>
    </xf>
    <xf numFmtId="1" fontId="12" fillId="0" borderId="0" xfId="0" applyNumberFormat="1" applyFont="1" applyFill="1" applyBorder="1" applyAlignment="1">
      <alignment vertical="center" wrapText="1"/>
    </xf>
    <xf numFmtId="1" fontId="7" fillId="0" borderId="25" xfId="0" quotePrefix="1" applyNumberFormat="1" applyFont="1" applyFill="1" applyBorder="1" applyAlignment="1">
      <alignment horizontal="center" vertical="center" wrapText="1"/>
    </xf>
    <xf numFmtId="1" fontId="12" fillId="0" borderId="0" xfId="0" quotePrefix="1" applyNumberFormat="1" applyFont="1" applyFill="1" applyBorder="1" applyAlignment="1">
      <alignment horizontal="center" vertical="center" wrapText="1"/>
    </xf>
    <xf numFmtId="1" fontId="7" fillId="0" borderId="11" xfId="0" applyNumberFormat="1" applyFont="1" applyFill="1" applyBorder="1" applyAlignment="1">
      <alignment horizontal="left" vertical="center" wrapText="1"/>
    </xf>
    <xf numFmtId="1" fontId="12" fillId="0" borderId="0" xfId="0" applyNumberFormat="1" applyFont="1" applyFill="1" applyBorder="1" applyAlignment="1">
      <alignment horizontal="left" vertical="center" wrapText="1"/>
    </xf>
    <xf numFmtId="1" fontId="8" fillId="0" borderId="13" xfId="0" applyNumberFormat="1" applyFont="1" applyFill="1" applyBorder="1" applyAlignment="1">
      <alignment horizontal="left" vertical="center" wrapText="1"/>
    </xf>
    <xf numFmtId="165" fontId="8" fillId="0" borderId="13" xfId="1" applyNumberFormat="1" applyFont="1" applyFill="1" applyBorder="1" applyAlignment="1">
      <alignment horizontal="left" vertical="center" wrapText="1"/>
    </xf>
    <xf numFmtId="165" fontId="13" fillId="0" borderId="0" xfId="1" applyNumberFormat="1" applyFont="1" applyFill="1" applyBorder="1" applyAlignment="1">
      <alignment horizontal="left" vertical="center" wrapText="1"/>
    </xf>
    <xf numFmtId="165" fontId="8" fillId="0" borderId="16" xfId="1" applyNumberFormat="1" applyFont="1" applyFill="1" applyBorder="1" applyAlignment="1">
      <alignment horizontal="left" vertical="center" wrapText="1"/>
    </xf>
    <xf numFmtId="1" fontId="7" fillId="0" borderId="13" xfId="0" applyNumberFormat="1" applyFont="1" applyFill="1" applyBorder="1" applyAlignment="1">
      <alignment horizontal="left" vertical="center" wrapText="1"/>
    </xf>
    <xf numFmtId="165" fontId="7" fillId="0" borderId="17" xfId="1" applyNumberFormat="1" applyFont="1" applyFill="1" applyBorder="1" applyAlignment="1">
      <alignment horizontal="left" vertical="center" wrapText="1"/>
    </xf>
    <xf numFmtId="165" fontId="12" fillId="0" borderId="0" xfId="1" applyNumberFormat="1" applyFont="1" applyFill="1" applyBorder="1" applyAlignment="1">
      <alignment horizontal="left" vertical="center" wrapText="1"/>
    </xf>
    <xf numFmtId="165" fontId="8" fillId="0" borderId="13" xfId="0" applyNumberFormat="1" applyFont="1" applyFill="1" applyBorder="1" applyAlignment="1">
      <alignment horizontal="left" vertical="center" wrapText="1"/>
    </xf>
    <xf numFmtId="165" fontId="13" fillId="0" borderId="0" xfId="0" applyNumberFormat="1" applyFont="1" applyFill="1" applyBorder="1" applyAlignment="1">
      <alignment horizontal="left" vertical="center" wrapText="1"/>
    </xf>
    <xf numFmtId="165" fontId="8" fillId="0" borderId="13" xfId="1" applyNumberFormat="1" applyFont="1" applyFill="1" applyBorder="1" applyAlignment="1">
      <alignment horizontal="right" vertical="center" wrapText="1"/>
    </xf>
    <xf numFmtId="1" fontId="8" fillId="0" borderId="16" xfId="0" applyNumberFormat="1" applyFont="1" applyFill="1" applyBorder="1" applyAlignment="1">
      <alignment horizontal="left" vertical="center" wrapText="1"/>
    </xf>
    <xf numFmtId="1" fontId="10" fillId="0" borderId="0" xfId="0" applyNumberFormat="1" applyFont="1" applyFill="1" applyBorder="1" applyAlignment="1">
      <alignment horizontal="right" vertical="center" wrapText="1"/>
    </xf>
    <xf numFmtId="1" fontId="7" fillId="0" borderId="25" xfId="0" applyNumberFormat="1" applyFont="1" applyFill="1" applyBorder="1" applyAlignment="1">
      <alignment horizontal="left" vertical="center" wrapText="1"/>
    </xf>
    <xf numFmtId="165" fontId="7" fillId="0" borderId="25" xfId="1" applyNumberFormat="1" applyFont="1" applyFill="1" applyBorder="1" applyAlignment="1">
      <alignment horizontal="left" vertical="center" wrapText="1"/>
    </xf>
    <xf numFmtId="0" fontId="7" fillId="0" borderId="0" xfId="0" applyFont="1" applyFill="1" applyBorder="1" applyAlignment="1">
      <alignment horizontal="left" vertical="center" wrapText="1"/>
    </xf>
    <xf numFmtId="165" fontId="7" fillId="0" borderId="25" xfId="1" applyNumberFormat="1" applyFont="1" applyFill="1" applyBorder="1" applyAlignment="1" applyProtection="1">
      <alignment horizontal="center" vertical="center" wrapText="1"/>
    </xf>
    <xf numFmtId="165" fontId="7" fillId="0" borderId="20" xfId="1" applyNumberFormat="1" applyFont="1" applyFill="1" applyBorder="1" applyAlignment="1" applyProtection="1">
      <alignment horizontal="center" vertical="center" wrapText="1"/>
    </xf>
    <xf numFmtId="0" fontId="7" fillId="0" borderId="0" xfId="0" applyFont="1" applyFill="1" applyBorder="1" applyAlignment="1">
      <alignment vertical="center" wrapText="1"/>
    </xf>
    <xf numFmtId="1" fontId="7" fillId="0" borderId="9" xfId="0" applyNumberFormat="1" applyFont="1" applyFill="1" applyBorder="1" applyAlignment="1">
      <alignment vertical="center"/>
    </xf>
    <xf numFmtId="165" fontId="7" fillId="0" borderId="22" xfId="1" applyNumberFormat="1" applyFont="1" applyFill="1" applyBorder="1" applyAlignment="1">
      <alignment horizontal="center" vertical="center"/>
    </xf>
    <xf numFmtId="1" fontId="7" fillId="0" borderId="8" xfId="0" applyNumberFormat="1" applyFont="1" applyFill="1" applyBorder="1" applyAlignment="1">
      <alignment vertical="center"/>
    </xf>
    <xf numFmtId="1" fontId="7" fillId="0" borderId="7" xfId="0" applyNumberFormat="1" applyFont="1" applyFill="1" applyBorder="1" applyAlignment="1">
      <alignment vertical="center"/>
    </xf>
    <xf numFmtId="165" fontId="7" fillId="0" borderId="7" xfId="1" quotePrefix="1" applyNumberFormat="1" applyFont="1" applyFill="1" applyBorder="1" applyAlignment="1" applyProtection="1">
      <alignment horizontal="center" vertical="center"/>
    </xf>
    <xf numFmtId="165" fontId="7" fillId="0" borderId="7" xfId="1" quotePrefix="1" applyNumberFormat="1" applyFont="1" applyFill="1" applyBorder="1" applyAlignment="1" applyProtection="1">
      <alignment horizontal="center" vertical="center" wrapText="1"/>
    </xf>
    <xf numFmtId="1" fontId="7" fillId="0" borderId="0" xfId="0" applyNumberFormat="1" applyFont="1" applyFill="1" applyBorder="1" applyAlignment="1">
      <alignment vertical="center"/>
    </xf>
    <xf numFmtId="1" fontId="7" fillId="0" borderId="0" xfId="2" applyNumberFormat="1" applyFont="1" applyFill="1" applyBorder="1" applyAlignment="1" applyProtection="1">
      <alignment horizontal="left" vertical="center"/>
    </xf>
    <xf numFmtId="1" fontId="12" fillId="0" borderId="0" xfId="0" applyNumberFormat="1" applyFont="1" applyFill="1" applyBorder="1" applyAlignment="1">
      <alignment vertical="top" wrapText="1"/>
    </xf>
    <xf numFmtId="1" fontId="12" fillId="0" borderId="0" xfId="0" quotePrefix="1" applyNumberFormat="1" applyFont="1" applyFill="1" applyBorder="1" applyAlignment="1">
      <alignment horizontal="center" vertical="top" wrapText="1"/>
    </xf>
    <xf numFmtId="165" fontId="12" fillId="0" borderId="0" xfId="1" applyNumberFormat="1" applyFont="1" applyFill="1" applyBorder="1" applyAlignment="1">
      <alignment horizontal="left" vertical="top" wrapText="1"/>
    </xf>
    <xf numFmtId="165" fontId="13" fillId="0" borderId="0" xfId="0" applyNumberFormat="1" applyFont="1" applyFill="1" applyBorder="1" applyAlignment="1">
      <alignment horizontal="left" vertical="top" wrapText="1"/>
    </xf>
    <xf numFmtId="165" fontId="13" fillId="0" borderId="0" xfId="1" applyNumberFormat="1" applyFont="1" applyFill="1" applyBorder="1" applyAlignment="1">
      <alignment horizontal="left" vertical="top" wrapText="1"/>
    </xf>
    <xf numFmtId="165" fontId="8" fillId="0" borderId="13" xfId="1" applyNumberFormat="1" applyFont="1" applyFill="1" applyBorder="1" applyAlignment="1">
      <alignment horizontal="right" vertical="top" wrapText="1"/>
    </xf>
    <xf numFmtId="1" fontId="7" fillId="0" borderId="25" xfId="0" applyNumberFormat="1" applyFont="1" applyFill="1" applyBorder="1" applyAlignment="1">
      <alignment horizontal="center" vertical="top" wrapText="1"/>
    </xf>
    <xf numFmtId="0" fontId="8" fillId="0" borderId="1" xfId="5" applyNumberFormat="1" applyFont="1" applyFill="1" applyBorder="1" applyAlignment="1" applyProtection="1">
      <alignment horizontal="left" vertical="center" indent="1"/>
    </xf>
    <xf numFmtId="0" fontId="8" fillId="0" borderId="1" xfId="5" applyNumberFormat="1" applyFont="1" applyFill="1" applyBorder="1" applyAlignment="1">
      <alignment horizontal="left" vertical="center" indent="1"/>
    </xf>
    <xf numFmtId="0" fontId="7" fillId="0" borderId="22" xfId="5" applyNumberFormat="1" applyFont="1" applyFill="1" applyBorder="1"/>
    <xf numFmtId="165" fontId="7" fillId="0" borderId="20" xfId="1" quotePrefix="1" applyNumberFormat="1" applyFont="1" applyFill="1" applyBorder="1" applyAlignment="1">
      <alignment horizontal="center" vertical="center"/>
    </xf>
    <xf numFmtId="165" fontId="7" fillId="0" borderId="20" xfId="1" quotePrefix="1" applyNumberFormat="1" applyFont="1" applyFill="1" applyBorder="1" applyAlignment="1">
      <alignment horizontal="center"/>
    </xf>
    <xf numFmtId="165" fontId="7" fillId="0" borderId="11" xfId="1" quotePrefix="1" applyNumberFormat="1" applyFont="1" applyFill="1" applyBorder="1" applyAlignment="1">
      <alignment horizontal="center" vertical="center"/>
    </xf>
    <xf numFmtId="165" fontId="7" fillId="0" borderId="14" xfId="1" applyNumberFormat="1" applyFont="1" applyFill="1" applyBorder="1" applyAlignment="1" applyProtection="1">
      <alignment horizontal="left" vertical="center"/>
    </xf>
    <xf numFmtId="1" fontId="7" fillId="0" borderId="0" xfId="0" applyNumberFormat="1" applyFont="1" applyFill="1" applyBorder="1" applyAlignment="1">
      <alignment horizontal="left" vertical="center" wrapText="1"/>
    </xf>
    <xf numFmtId="165" fontId="3" fillId="0" borderId="0" xfId="1" applyNumberFormat="1" applyFont="1" applyFill="1" applyBorder="1" applyAlignment="1">
      <alignment horizontal="center"/>
    </xf>
    <xf numFmtId="0" fontId="7" fillId="0" borderId="0" xfId="2" applyFont="1" applyFill="1" applyBorder="1" applyAlignment="1" applyProtection="1">
      <alignment horizontal="center" vertical="top"/>
    </xf>
    <xf numFmtId="0" fontId="7" fillId="0" borderId="0" xfId="2" applyFont="1" applyFill="1" applyBorder="1" applyAlignment="1" applyProtection="1">
      <alignment horizontal="center"/>
    </xf>
    <xf numFmtId="2" fontId="9" fillId="0" borderId="5" xfId="1" applyNumberFormat="1" applyFont="1" applyFill="1" applyBorder="1" applyAlignment="1">
      <alignment horizontal="left" vertical="center" wrapText="1"/>
    </xf>
    <xf numFmtId="165" fontId="7" fillId="0" borderId="22" xfId="1" applyNumberFormat="1" applyFont="1" applyFill="1" applyBorder="1" applyAlignment="1" applyProtection="1">
      <alignment horizontal="center"/>
    </xf>
    <xf numFmtId="0" fontId="8" fillId="0" borderId="23" xfId="0" applyFont="1" applyFill="1" applyBorder="1"/>
    <xf numFmtId="0" fontId="8" fillId="0" borderId="20" xfId="0" applyFont="1" applyFill="1" applyBorder="1"/>
    <xf numFmtId="165" fontId="7" fillId="0" borderId="20" xfId="1" applyNumberFormat="1" applyFont="1" applyFill="1" applyBorder="1" applyAlignment="1" applyProtection="1">
      <alignment horizontal="center"/>
    </xf>
    <xf numFmtId="0" fontId="7" fillId="0" borderId="0" xfId="2" applyFont="1" applyFill="1" applyAlignment="1" applyProtection="1">
      <alignment horizontal="center" vertical="center"/>
    </xf>
    <xf numFmtId="0" fontId="7" fillId="0" borderId="0" xfId="2" applyFont="1" applyFill="1" applyAlignment="1" applyProtection="1">
      <alignment horizontal="center"/>
    </xf>
    <xf numFmtId="165" fontId="7" fillId="0" borderId="22" xfId="1" applyNumberFormat="1" applyFont="1" applyFill="1" applyBorder="1" applyAlignment="1" applyProtection="1">
      <alignment horizontal="center" vertical="center"/>
    </xf>
    <xf numFmtId="0" fontId="8" fillId="0" borderId="23" xfId="0" applyFont="1" applyFill="1" applyBorder="1" applyAlignment="1">
      <alignment vertical="center"/>
    </xf>
    <xf numFmtId="0" fontId="8" fillId="0" borderId="20" xfId="0" applyFont="1" applyFill="1" applyBorder="1" applyAlignment="1">
      <alignment vertical="center"/>
    </xf>
    <xf numFmtId="165" fontId="7" fillId="0" borderId="20" xfId="1" applyNumberFormat="1" applyFont="1" applyFill="1" applyBorder="1" applyAlignment="1" applyProtection="1">
      <alignment horizontal="center" vertical="center"/>
    </xf>
    <xf numFmtId="165" fontId="7" fillId="0" borderId="23" xfId="1" applyNumberFormat="1" applyFont="1" applyFill="1" applyBorder="1" applyAlignment="1" applyProtection="1">
      <alignment horizontal="center"/>
    </xf>
    <xf numFmtId="165" fontId="7" fillId="0" borderId="0" xfId="1" applyNumberFormat="1" applyFont="1" applyFill="1"/>
    <xf numFmtId="165" fontId="7" fillId="0" borderId="3" xfId="1" applyNumberFormat="1" applyFont="1" applyFill="1" applyBorder="1" applyAlignment="1">
      <alignment horizontal="center"/>
    </xf>
    <xf numFmtId="165" fontId="7" fillId="0" borderId="27" xfId="1" applyNumberFormat="1" applyFont="1" applyFill="1" applyBorder="1" applyAlignment="1">
      <alignment horizontal="center"/>
    </xf>
    <xf numFmtId="165" fontId="7" fillId="0" borderId="2" xfId="1" applyNumberFormat="1" applyFont="1" applyFill="1" applyBorder="1" applyAlignment="1">
      <alignment horizontal="center"/>
    </xf>
    <xf numFmtId="165" fontId="7" fillId="0" borderId="29" xfId="1" applyNumberFormat="1" applyFont="1" applyFill="1" applyBorder="1" applyAlignment="1">
      <alignment horizontal="center"/>
    </xf>
    <xf numFmtId="165" fontId="7" fillId="0" borderId="22" xfId="1" applyNumberFormat="1" applyFont="1" applyFill="1" applyBorder="1" applyAlignment="1">
      <alignment horizontal="center"/>
    </xf>
    <xf numFmtId="165" fontId="7" fillId="0" borderId="20" xfId="1" applyNumberFormat="1" applyFont="1" applyFill="1" applyBorder="1" applyAlignment="1">
      <alignment horizontal="center"/>
    </xf>
    <xf numFmtId="1" fontId="7" fillId="0" borderId="0" xfId="0" applyNumberFormat="1" applyFont="1" applyFill="1" applyBorder="1" applyAlignment="1">
      <alignment horizontal="left" vertical="top" wrapText="1"/>
    </xf>
    <xf numFmtId="1" fontId="7" fillId="0" borderId="0" xfId="0" applyNumberFormat="1" applyFont="1" applyFill="1" applyBorder="1" applyAlignment="1">
      <alignment horizontal="justify" vertical="top" wrapText="1"/>
    </xf>
    <xf numFmtId="0" fontId="7" fillId="0" borderId="12" xfId="0" applyFont="1" applyFill="1" applyBorder="1" applyAlignment="1">
      <alignment vertical="top" wrapText="1"/>
    </xf>
    <xf numFmtId="0" fontId="7" fillId="0" borderId="19" xfId="0" applyFont="1" applyFill="1" applyBorder="1" applyAlignment="1">
      <alignment vertical="top" wrapText="1"/>
    </xf>
    <xf numFmtId="165" fontId="7" fillId="0" borderId="22" xfId="1" applyNumberFormat="1" applyFont="1" applyFill="1" applyBorder="1" applyAlignment="1" applyProtection="1">
      <alignment horizontal="center" vertical="top"/>
    </xf>
    <xf numFmtId="0" fontId="8" fillId="0" borderId="23" xfId="0" applyFont="1" applyFill="1" applyBorder="1" applyAlignment="1">
      <alignment vertical="top"/>
    </xf>
    <xf numFmtId="0" fontId="8" fillId="0" borderId="20" xfId="0" applyFont="1" applyFill="1" applyBorder="1" applyAlignment="1">
      <alignment vertical="top"/>
    </xf>
    <xf numFmtId="1" fontId="7" fillId="0" borderId="9" xfId="0" applyNumberFormat="1" applyFont="1" applyFill="1" applyBorder="1" applyAlignment="1">
      <alignment horizontal="left" vertical="top" wrapText="1"/>
    </xf>
    <xf numFmtId="1" fontId="7" fillId="0" borderId="7" xfId="0" applyNumberFormat="1" applyFont="1" applyFill="1" applyBorder="1" applyAlignment="1">
      <alignment horizontal="left" vertical="top" wrapText="1"/>
    </xf>
    <xf numFmtId="0" fontId="7" fillId="0" borderId="3" xfId="0" applyFont="1" applyFill="1" applyBorder="1" applyAlignment="1">
      <alignment horizontal="left" vertical="center" wrapText="1"/>
    </xf>
    <xf numFmtId="0" fontId="7" fillId="0" borderId="27"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28"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7" fillId="0" borderId="30" xfId="0" applyFont="1" applyFill="1" applyBorder="1" applyAlignment="1">
      <alignment horizontal="left" vertical="center" wrapText="1"/>
    </xf>
    <xf numFmtId="165" fontId="7" fillId="0" borderId="22" xfId="1" quotePrefix="1" applyNumberFormat="1" applyFont="1" applyFill="1" applyBorder="1" applyAlignment="1" applyProtection="1">
      <alignment horizontal="center"/>
    </xf>
    <xf numFmtId="165" fontId="7" fillId="0" borderId="23" xfId="1" quotePrefix="1" applyNumberFormat="1" applyFont="1" applyFill="1" applyBorder="1" applyAlignment="1" applyProtection="1">
      <alignment horizontal="center"/>
    </xf>
    <xf numFmtId="165" fontId="7" fillId="0" borderId="20" xfId="1" quotePrefix="1" applyNumberFormat="1" applyFont="1" applyFill="1" applyBorder="1" applyAlignment="1" applyProtection="1">
      <alignment horizontal="center"/>
    </xf>
    <xf numFmtId="165" fontId="7" fillId="0" borderId="0" xfId="1" applyNumberFormat="1" applyFont="1" applyFill="1" applyBorder="1" applyAlignment="1">
      <alignment horizontal="center"/>
    </xf>
    <xf numFmtId="0" fontId="7" fillId="0" borderId="9" xfId="0" applyFont="1" applyFill="1" applyBorder="1" applyAlignment="1">
      <alignment horizontal="left" vertical="center" wrapText="1"/>
    </xf>
    <xf numFmtId="0" fontId="7" fillId="0" borderId="8" xfId="0" applyFont="1" applyFill="1" applyBorder="1" applyAlignment="1">
      <alignment horizontal="left" vertical="center" wrapText="1"/>
    </xf>
    <xf numFmtId="0" fontId="7" fillId="0" borderId="7" xfId="0" applyFont="1" applyFill="1" applyBorder="1" applyAlignment="1">
      <alignment horizontal="left" vertical="center" wrapText="1"/>
    </xf>
    <xf numFmtId="0" fontId="8" fillId="0" borderId="12" xfId="0" applyFont="1" applyFill="1" applyBorder="1" applyAlignment="1">
      <alignment vertical="top" wrapText="1"/>
    </xf>
    <xf numFmtId="0" fontId="8" fillId="0" borderId="19" xfId="0" applyFont="1" applyFill="1" applyBorder="1" applyAlignment="1">
      <alignment vertical="top" wrapText="1"/>
    </xf>
    <xf numFmtId="0" fontId="8" fillId="0" borderId="12" xfId="0" applyFont="1" applyFill="1" applyBorder="1" applyAlignment="1">
      <alignment vertical="center" wrapText="1"/>
    </xf>
    <xf numFmtId="0" fontId="8" fillId="0" borderId="19" xfId="0" applyFont="1" applyFill="1" applyBorder="1" applyAlignment="1">
      <alignment vertical="center" wrapText="1"/>
    </xf>
    <xf numFmtId="0" fontId="8" fillId="0" borderId="12" xfId="0" applyFont="1" applyFill="1" applyBorder="1" applyAlignment="1">
      <alignment horizontal="left" vertical="top" wrapText="1"/>
    </xf>
    <xf numFmtId="0" fontId="8" fillId="0" borderId="19" xfId="0" applyFont="1" applyFill="1" applyBorder="1" applyAlignment="1">
      <alignment horizontal="left" vertical="top" wrapText="1"/>
    </xf>
    <xf numFmtId="0" fontId="7" fillId="0" borderId="15" xfId="0" applyFont="1" applyFill="1" applyBorder="1" applyAlignment="1">
      <alignment vertical="top" wrapText="1"/>
    </xf>
    <xf numFmtId="0" fontId="7" fillId="0" borderId="4" xfId="0" applyFont="1" applyFill="1" applyBorder="1" applyAlignment="1">
      <alignment vertical="top" wrapText="1"/>
    </xf>
    <xf numFmtId="0" fontId="7" fillId="0" borderId="0" xfId="0" applyFont="1" applyFill="1" applyBorder="1" applyAlignment="1">
      <alignment horizontal="left" vertical="top" wrapText="1"/>
    </xf>
    <xf numFmtId="165" fontId="7" fillId="0" borderId="23" xfId="1" applyNumberFormat="1" applyFont="1" applyFill="1" applyBorder="1" applyAlignment="1" applyProtection="1">
      <alignment horizontal="center" vertical="top"/>
    </xf>
    <xf numFmtId="165" fontId="7" fillId="0" borderId="20" xfId="1" applyNumberFormat="1" applyFont="1" applyFill="1" applyBorder="1" applyAlignment="1" applyProtection="1">
      <alignment horizontal="center" vertical="top"/>
    </xf>
    <xf numFmtId="1" fontId="7" fillId="0" borderId="0" xfId="4" applyNumberFormat="1" applyFont="1" applyFill="1" applyBorder="1" applyAlignment="1">
      <alignment vertical="top" wrapText="1"/>
    </xf>
    <xf numFmtId="1" fontId="7" fillId="0" borderId="0" xfId="0" applyNumberFormat="1" applyFont="1" applyFill="1" applyBorder="1" applyAlignment="1">
      <alignment horizontal="left" vertical="center" wrapText="1"/>
    </xf>
    <xf numFmtId="165" fontId="7" fillId="0" borderId="22" xfId="1" applyNumberFormat="1" applyFont="1" applyFill="1" applyBorder="1" applyAlignment="1">
      <alignment horizontal="center" vertical="center"/>
    </xf>
    <xf numFmtId="165" fontId="7" fillId="0" borderId="20" xfId="1" applyNumberFormat="1" applyFont="1" applyFill="1" applyBorder="1" applyAlignment="1">
      <alignment horizontal="center" vertical="center"/>
    </xf>
    <xf numFmtId="1" fontId="7" fillId="0" borderId="9" xfId="0" applyNumberFormat="1" applyFont="1" applyFill="1" applyBorder="1" applyAlignment="1">
      <alignment horizontal="left" vertical="center" wrapText="1"/>
    </xf>
    <xf numFmtId="1" fontId="7" fillId="0" borderId="7" xfId="0" applyNumberFormat="1" applyFont="1" applyFill="1" applyBorder="1" applyAlignment="1">
      <alignment horizontal="left" vertical="center" wrapText="1"/>
    </xf>
    <xf numFmtId="0" fontId="7" fillId="0" borderId="0" xfId="0" applyFont="1" applyFill="1" applyBorder="1" applyAlignment="1">
      <alignment horizontal="left" vertical="center" wrapText="1"/>
    </xf>
    <xf numFmtId="165" fontId="7" fillId="0" borderId="23" xfId="1" applyNumberFormat="1" applyFont="1" applyFill="1" applyBorder="1" applyAlignment="1" applyProtection="1">
      <alignment horizontal="center" vertical="center"/>
    </xf>
    <xf numFmtId="0" fontId="7" fillId="0" borderId="0" xfId="2" applyFont="1" applyFill="1" applyBorder="1" applyAlignment="1" applyProtection="1">
      <alignment horizontal="center" vertical="center"/>
    </xf>
    <xf numFmtId="49" fontId="7" fillId="0" borderId="5" xfId="1" applyNumberFormat="1" applyFont="1" applyFill="1" applyBorder="1" applyAlignment="1">
      <alignment horizontal="left" wrapText="1"/>
    </xf>
    <xf numFmtId="165" fontId="7" fillId="0" borderId="22" xfId="1" quotePrefix="1" applyNumberFormat="1" applyFont="1" applyFill="1" applyBorder="1" applyAlignment="1" applyProtection="1">
      <alignment horizontal="center" vertical="center"/>
    </xf>
    <xf numFmtId="165" fontId="7" fillId="0" borderId="23" xfId="1" quotePrefix="1" applyNumberFormat="1" applyFont="1" applyFill="1" applyBorder="1" applyAlignment="1" applyProtection="1">
      <alignment horizontal="center" vertical="center"/>
    </xf>
    <xf numFmtId="165" fontId="7" fillId="0" borderId="20" xfId="1" quotePrefix="1" applyNumberFormat="1" applyFont="1" applyFill="1" applyBorder="1" applyAlignment="1" applyProtection="1">
      <alignment horizontal="center" vertical="center"/>
    </xf>
    <xf numFmtId="0" fontId="7" fillId="0" borderId="9"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1" xfId="0" applyFont="1" applyFill="1" applyBorder="1" applyAlignment="1">
      <alignment horizontal="left" vertical="center" wrapText="1"/>
    </xf>
    <xf numFmtId="165" fontId="7" fillId="0" borderId="3" xfId="1" applyNumberFormat="1" applyFont="1" applyFill="1" applyBorder="1" applyAlignment="1">
      <alignment horizontal="center" vertical="center"/>
    </xf>
    <xf numFmtId="165" fontId="7" fillId="0" borderId="27" xfId="1" applyNumberFormat="1" applyFont="1" applyFill="1" applyBorder="1" applyAlignment="1">
      <alignment horizontal="center" vertical="center"/>
    </xf>
    <xf numFmtId="165" fontId="7" fillId="0" borderId="2" xfId="1" applyNumberFormat="1" applyFont="1" applyFill="1" applyBorder="1" applyAlignment="1">
      <alignment horizontal="center" vertical="center"/>
    </xf>
    <xf numFmtId="165" fontId="7" fillId="0" borderId="29" xfId="1" applyNumberFormat="1" applyFont="1" applyFill="1" applyBorder="1" applyAlignment="1">
      <alignment horizontal="center" vertical="center"/>
    </xf>
  </cellXfs>
  <cellStyles count="6">
    <cellStyle name="Comma" xfId="1" builtinId="3"/>
    <cellStyle name="Normal" xfId="0" builtinId="0"/>
    <cellStyle name="Normal 2" xfId="4" xr:uid="{00000000-0005-0000-0000-000002000000}"/>
    <cellStyle name="Normal_Consolidated-IGAAP 2002-03-withdividend" xfId="5" xr:uid="{00000000-0005-0000-0000-000003000000}"/>
    <cellStyle name="Normal_qtr2_results_2003" xfId="2" xr:uid="{00000000-0005-0000-0000-000004000000}"/>
    <cellStyle name="Percent" xfId="3"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ashishv\Desktop\JUne%2005%20Files\Mastek-Accounts_June%202005%20with%20dividen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INAC01-02"/>
      <sheetName val="Groupings"/>
      <sheetName val="bsschedules"/>
      <sheetName val="SAP TB 8th oct03"/>
      <sheetName val="SAP TB as on 30-06-2005"/>
      <sheetName val="Fixed Assets"/>
      <sheetName val="Sheet2"/>
      <sheetName val="Commission -NED"/>
      <sheetName val="Commission Calc"/>
      <sheetName val="Notes to Accounts"/>
      <sheetName val="dividend"/>
    </sheetNames>
    <sheetDataSet>
      <sheetData sheetId="0" refreshError="1">
        <row r="16">
          <cell r="E16">
            <v>16465.388517986248</v>
          </cell>
          <cell r="F16">
            <v>12864.175897956242</v>
          </cell>
          <cell r="G16">
            <v>12762.887558056242</v>
          </cell>
          <cell r="I16">
            <v>20116.321546586249</v>
          </cell>
          <cell r="J16">
            <v>15069.651106486244</v>
          </cell>
          <cell r="K16">
            <v>13885.539847186248</v>
          </cell>
          <cell r="L16">
            <v>12821.905021876242</v>
          </cell>
        </row>
        <row r="17">
          <cell r="C17" t="str">
            <v xml:space="preserve"> 2. Loan funds</v>
          </cell>
        </row>
        <row r="18">
          <cell r="C18" t="str">
            <v xml:space="preserve">     Secured loans</v>
          </cell>
          <cell r="D18" t="str">
            <v>3</v>
          </cell>
          <cell r="E18">
            <v>61.021140000000003</v>
          </cell>
          <cell r="F18">
            <v>65.460099999999997</v>
          </cell>
          <cell r="G18">
            <v>73.494839999999996</v>
          </cell>
          <cell r="I18">
            <v>54.833829999999999</v>
          </cell>
          <cell r="J18">
            <v>65.746889999999993</v>
          </cell>
          <cell r="K18">
            <v>59.445399999999999</v>
          </cell>
          <cell r="L18">
            <v>64.252649999999988</v>
          </cell>
          <cell r="N18">
            <v>-3.2315099999999859</v>
          </cell>
        </row>
        <row r="21">
          <cell r="E21">
            <v>61.021140000000003</v>
          </cell>
          <cell r="F21">
            <v>65.460099999999997</v>
          </cell>
          <cell r="G21">
            <v>73.494839999999996</v>
          </cell>
          <cell r="I21">
            <v>54.833829999999999</v>
          </cell>
          <cell r="J21">
            <v>65.746889999999993</v>
          </cell>
          <cell r="K21">
            <v>59.445399999999999</v>
          </cell>
          <cell r="L21">
            <v>64.252649999999988</v>
          </cell>
        </row>
        <row r="53">
          <cell r="C53" t="str">
            <v>Net current assets</v>
          </cell>
          <cell r="E53">
            <v>421.83278230000178</v>
          </cell>
          <cell r="F53">
            <v>1389.4085256000001</v>
          </cell>
          <cell r="G53">
            <v>1136.1257952999995</v>
          </cell>
          <cell r="I53">
            <v>9278.6608068999958</v>
          </cell>
          <cell r="J53">
            <v>2352.4922973000002</v>
          </cell>
          <cell r="K53">
            <v>968.401087799999</v>
          </cell>
          <cell r="L53">
            <v>685.57360912000013</v>
          </cell>
        </row>
        <row r="139">
          <cell r="B139" t="str">
            <v xml:space="preserve">Interim dividend </v>
          </cell>
          <cell r="E139">
            <v>273.28334379999995</v>
          </cell>
          <cell r="L139">
            <v>0</v>
          </cell>
        </row>
        <row r="141">
          <cell r="C141" t="str">
            <v>Preference</v>
          </cell>
          <cell r="E141">
            <v>0</v>
          </cell>
          <cell r="F141">
            <v>0</v>
          </cell>
          <cell r="G141">
            <v>0</v>
          </cell>
          <cell r="I141">
            <v>0</v>
          </cell>
          <cell r="J141">
            <v>0</v>
          </cell>
          <cell r="K141">
            <v>0</v>
          </cell>
          <cell r="L141">
            <v>0</v>
          </cell>
        </row>
        <row r="205">
          <cell r="E205">
            <v>693.46990000000005</v>
          </cell>
          <cell r="F205">
            <v>707.44</v>
          </cell>
          <cell r="G205">
            <v>707.44</v>
          </cell>
          <cell r="I205">
            <v>693.35969999999998</v>
          </cell>
          <cell r="J205">
            <v>690.96154999999999</v>
          </cell>
          <cell r="K205">
            <v>690.18650000000002</v>
          </cell>
          <cell r="L205">
            <v>693.99680000000001</v>
          </cell>
        </row>
        <row r="260">
          <cell r="B260" t="str">
            <v>Add : Capital Profit on reissue of forfeited shares</v>
          </cell>
          <cell r="E260">
            <v>0</v>
          </cell>
          <cell r="F260">
            <v>0</v>
          </cell>
          <cell r="G260">
            <v>0</v>
          </cell>
          <cell r="I260">
            <v>0</v>
          </cell>
          <cell r="J260">
            <v>0</v>
          </cell>
          <cell r="K260">
            <v>0</v>
          </cell>
          <cell r="L260">
            <v>0</v>
          </cell>
        </row>
        <row r="261">
          <cell r="E261">
            <v>1.7500000000000002E-2</v>
          </cell>
          <cell r="F261">
            <v>1.7500000000000002E-2</v>
          </cell>
          <cell r="G261">
            <v>1.7500000000000002E-2</v>
          </cell>
          <cell r="I261">
            <v>1.7500000000000002E-2</v>
          </cell>
          <cell r="J261">
            <v>1.7500000000000002E-2</v>
          </cell>
          <cell r="K261">
            <v>1.7500000000000002E-2</v>
          </cell>
          <cell r="L261">
            <v>1.7500000000000002E-2</v>
          </cell>
        </row>
        <row r="280">
          <cell r="B280" t="str">
            <v>Less : Capitalised for issue of bonus shares</v>
          </cell>
        </row>
        <row r="282">
          <cell r="A282">
            <v>4052</v>
          </cell>
          <cell r="E282">
            <v>77.508182400000038</v>
          </cell>
          <cell r="F282">
            <v>989.06650000000002</v>
          </cell>
          <cell r="G282">
            <v>989.06650000000002</v>
          </cell>
          <cell r="I282">
            <v>2.3498953</v>
          </cell>
          <cell r="J282">
            <v>-43.403174699999994</v>
          </cell>
          <cell r="K282">
            <v>-55.028924699999997</v>
          </cell>
          <cell r="L282">
            <v>200.74818240000002</v>
          </cell>
        </row>
        <row r="293">
          <cell r="A293">
            <v>4053</v>
          </cell>
          <cell r="B293" t="str">
            <v>Investment Allowance (Utilised) Reserve</v>
          </cell>
        </row>
        <row r="295">
          <cell r="B295" t="str">
            <v>As per last balance sheet</v>
          </cell>
          <cell r="E295">
            <v>0</v>
          </cell>
          <cell r="F295">
            <v>0</v>
          </cell>
          <cell r="G295">
            <v>0</v>
          </cell>
          <cell r="I295">
            <v>0</v>
          </cell>
          <cell r="J295">
            <v>0</v>
          </cell>
          <cell r="K295">
            <v>0</v>
          </cell>
          <cell r="L295">
            <v>0</v>
          </cell>
        </row>
        <row r="296">
          <cell r="B296" t="str">
            <v>Less : Transferred to Profit &amp; Loss Account</v>
          </cell>
        </row>
        <row r="298">
          <cell r="E298">
            <v>0</v>
          </cell>
          <cell r="F298">
            <v>0</v>
          </cell>
          <cell r="G298">
            <v>0</v>
          </cell>
          <cell r="I298">
            <v>0</v>
          </cell>
          <cell r="J298">
            <v>0</v>
          </cell>
          <cell r="K298">
            <v>0</v>
          </cell>
          <cell r="L298">
            <v>0</v>
          </cell>
        </row>
        <row r="311">
          <cell r="B311" t="str">
            <v>Schedule 3 - Secured loans</v>
          </cell>
        </row>
        <row r="314">
          <cell r="B314" t="str">
            <v xml:space="preserve">Working capital loans from banks </v>
          </cell>
          <cell r="E314">
            <v>0</v>
          </cell>
          <cell r="F314">
            <v>0</v>
          </cell>
          <cell r="G314">
            <v>0</v>
          </cell>
          <cell r="I314">
            <v>0</v>
          </cell>
          <cell r="J314">
            <v>0</v>
          </cell>
          <cell r="K314">
            <v>0</v>
          </cell>
          <cell r="L314">
            <v>0</v>
          </cell>
        </row>
        <row r="316">
          <cell r="B316" t="str">
            <v xml:space="preserve">Term loans from Financial Institutions </v>
          </cell>
        </row>
        <row r="318">
          <cell r="B318" t="str">
            <v xml:space="preserve">Obligations on assets under Capital Lease </v>
          </cell>
          <cell r="E318">
            <v>61.021140000000003</v>
          </cell>
          <cell r="F318">
            <v>65.460099999999997</v>
          </cell>
          <cell r="G318">
            <v>73.494839999999996</v>
          </cell>
          <cell r="I318">
            <v>54.833829999999999</v>
          </cell>
          <cell r="J318">
            <v>65.746889999999993</v>
          </cell>
          <cell r="K318">
            <v>59.445399999999999</v>
          </cell>
          <cell r="L318">
            <v>64.252649999999988</v>
          </cell>
        </row>
        <row r="319">
          <cell r="B319" t="str">
            <v>(secured by hypothecation of vehicles taken on lease)</v>
          </cell>
        </row>
        <row r="320">
          <cell r="C320" t="str">
            <v>Current portion</v>
          </cell>
          <cell r="E320">
            <v>13.78</v>
          </cell>
          <cell r="F320">
            <v>13.78</v>
          </cell>
          <cell r="G320">
            <v>13.78</v>
          </cell>
          <cell r="I320">
            <v>13.78</v>
          </cell>
          <cell r="J320">
            <v>13.78</v>
          </cell>
          <cell r="K320">
            <v>13.78</v>
          </cell>
          <cell r="L320">
            <v>13.78</v>
          </cell>
        </row>
        <row r="321">
          <cell r="C321" t="str">
            <v>Long term portion</v>
          </cell>
          <cell r="E321">
            <v>47.241140000000001</v>
          </cell>
          <cell r="F321">
            <v>51.680099999999996</v>
          </cell>
          <cell r="G321">
            <v>59.714839999999995</v>
          </cell>
          <cell r="I321">
            <v>41.053829999999998</v>
          </cell>
          <cell r="J321">
            <v>51.966889999999992</v>
          </cell>
          <cell r="K321">
            <v>45.665399999999998</v>
          </cell>
          <cell r="L321">
            <v>50.472649999999987</v>
          </cell>
        </row>
        <row r="322">
          <cell r="E322">
            <v>0</v>
          </cell>
          <cell r="F322">
            <v>0</v>
          </cell>
          <cell r="G322">
            <v>0</v>
          </cell>
          <cell r="I322">
            <v>0</v>
          </cell>
          <cell r="J322">
            <v>0</v>
          </cell>
          <cell r="K322">
            <v>0</v>
          </cell>
          <cell r="L322">
            <v>0</v>
          </cell>
        </row>
        <row r="326">
          <cell r="E326">
            <v>61.021140000000003</v>
          </cell>
          <cell r="F326">
            <v>65.460099999999997</v>
          </cell>
          <cell r="G326">
            <v>73.494839999999996</v>
          </cell>
          <cell r="I326">
            <v>54.833829999999999</v>
          </cell>
          <cell r="J326">
            <v>65.746889999999993</v>
          </cell>
          <cell r="K326">
            <v>59.445399999999999</v>
          </cell>
          <cell r="L326">
            <v>64.252649999999988</v>
          </cell>
        </row>
        <row r="327">
          <cell r="B327" t="str">
            <v>Due within one year Rs.19.65 Lakhs (Previous year Rs. 22.53 Lakhs)</v>
          </cell>
          <cell r="Q327" t="str">
            <v>**</v>
          </cell>
        </row>
        <row r="328">
          <cell r="E328">
            <v>61.021140000000003</v>
          </cell>
          <cell r="F328">
            <v>65.460099999999997</v>
          </cell>
          <cell r="G328">
            <v>73.494839999999996</v>
          </cell>
          <cell r="I328">
            <v>54.833829999999999</v>
          </cell>
          <cell r="J328">
            <v>65.746889999999993</v>
          </cell>
          <cell r="K328">
            <v>59.445399999999999</v>
          </cell>
          <cell r="L328">
            <v>64.252649999999988</v>
          </cell>
        </row>
        <row r="330">
          <cell r="B330" t="str">
            <v>Notes :</v>
          </cell>
        </row>
        <row r="332">
          <cell r="B332" t="str">
            <v>1.</v>
          </cell>
          <cell r="C332" t="str">
            <v>Working capital loan by way of cash credit facility is secured by</v>
          </cell>
        </row>
        <row r="333">
          <cell r="C333" t="str">
            <v>hypothecation of all current assets of the Company.</v>
          </cell>
        </row>
        <row r="334">
          <cell r="C334" t="str">
            <v>movables including documents of title to goods and other</v>
          </cell>
        </row>
        <row r="335">
          <cell r="C335" t="str">
            <v>receivables  wherever lying, stored or in transit.</v>
          </cell>
        </row>
        <row r="336">
          <cell r="B336" t="str">
            <v>2.</v>
          </cell>
          <cell r="C336" t="str">
            <v>Loan from EXIM bank has been prepaid in full during the current year.</v>
          </cell>
        </row>
        <row r="419">
          <cell r="B419" t="str">
            <v>Mastek Limited</v>
          </cell>
        </row>
        <row r="492">
          <cell r="B492" t="str">
            <v>Aggregate of unquoted investments - at cost</v>
          </cell>
          <cell r="E492">
            <v>9336.0649277000011</v>
          </cell>
          <cell r="F492">
            <v>6973.3113291000009</v>
          </cell>
          <cell r="G492">
            <v>6676.4951904999998</v>
          </cell>
          <cell r="I492">
            <v>4610.8072007000001</v>
          </cell>
          <cell r="J492">
            <v>7220.3532354999998</v>
          </cell>
          <cell r="K492">
            <v>7856.1023674999997</v>
          </cell>
          <cell r="L492">
            <v>7401.1117192000002</v>
          </cell>
        </row>
        <row r="494">
          <cell r="B494" t="str">
            <v>Mastek Limited</v>
          </cell>
        </row>
        <row r="495">
          <cell r="B495" t="str">
            <v>Schedules to the Balance Sheet as at June 30, 2005</v>
          </cell>
        </row>
        <row r="498">
          <cell r="B498" t="str">
            <v xml:space="preserve">Note : Details of Current Investments (other than trade quoted) purchased and sold during the year </v>
          </cell>
        </row>
        <row r="605">
          <cell r="B605" t="str">
            <v>Schedule 10 - Liabilities</v>
          </cell>
        </row>
        <row r="616">
          <cell r="B616" t="str">
            <v>Advance from subsidiary company</v>
          </cell>
          <cell r="E616">
            <v>0</v>
          </cell>
          <cell r="F616">
            <v>0</v>
          </cell>
          <cell r="G616">
            <v>0</v>
          </cell>
          <cell r="I616">
            <v>0</v>
          </cell>
          <cell r="J616">
            <v>0</v>
          </cell>
          <cell r="K616">
            <v>0</v>
          </cell>
          <cell r="L616">
            <v>0</v>
          </cell>
        </row>
        <row r="656">
          <cell r="B656" t="str">
            <v>Profit on sale of special import licences</v>
          </cell>
        </row>
        <row r="659">
          <cell r="B659" t="str">
            <v>Dividend from a subsidiary</v>
          </cell>
          <cell r="E659">
            <v>493.36538000000002</v>
          </cell>
          <cell r="F659">
            <v>0</v>
          </cell>
          <cell r="G659">
            <v>0</v>
          </cell>
          <cell r="I659">
            <v>493.36538000000002</v>
          </cell>
          <cell r="J659">
            <v>0</v>
          </cell>
          <cell r="K659">
            <v>0</v>
          </cell>
          <cell r="L659">
            <v>0</v>
          </cell>
        </row>
        <row r="693">
          <cell r="B693" t="str">
            <v>Professional fees</v>
          </cell>
          <cell r="E693">
            <v>479.19176090000008</v>
          </cell>
          <cell r="F693">
            <v>197.39775839999999</v>
          </cell>
          <cell r="G693">
            <v>64.7850155</v>
          </cell>
          <cell r="I693">
            <v>318.01860820000002</v>
          </cell>
          <cell r="J693">
            <v>207.71118090000002</v>
          </cell>
          <cell r="K693">
            <v>98.5427648</v>
          </cell>
          <cell r="L693">
            <v>205.95079870000001</v>
          </cell>
        </row>
        <row r="710">
          <cell r="C710" t="str">
            <v>Term loans</v>
          </cell>
          <cell r="E710">
            <v>0</v>
          </cell>
          <cell r="F710">
            <v>0</v>
          </cell>
          <cell r="G710">
            <v>0</v>
          </cell>
          <cell r="I710">
            <v>0</v>
          </cell>
          <cell r="J710">
            <v>0</v>
          </cell>
          <cell r="K710">
            <v>0</v>
          </cell>
          <cell r="L710">
            <v>0</v>
          </cell>
        </row>
        <row r="712">
          <cell r="C712" t="str">
            <v>Other loans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8"/>
  <sheetViews>
    <sheetView workbookViewId="0">
      <selection activeCell="C1" sqref="C1:E2"/>
    </sheetView>
  </sheetViews>
  <sheetFormatPr defaultRowHeight="12" x14ac:dyDescent="0.15"/>
  <cols>
    <col min="1" max="1" width="61.5" bestFit="1" customWidth="1"/>
    <col min="2" max="2" width="35.625" bestFit="1" customWidth="1"/>
    <col min="3" max="3" width="12.5" bestFit="1" customWidth="1"/>
    <col min="4" max="4" width="12.25" bestFit="1" customWidth="1"/>
    <col min="5" max="5" width="12.5" bestFit="1" customWidth="1"/>
  </cols>
  <sheetData>
    <row r="1" spans="1:5" ht="12.75" x14ac:dyDescent="0.2">
      <c r="C1" s="363" t="s">
        <v>115</v>
      </c>
      <c r="D1" s="363"/>
      <c r="E1" s="363"/>
    </row>
    <row r="2" spans="1:5" ht="12.75" x14ac:dyDescent="0.2">
      <c r="C2" s="363" t="s">
        <v>7</v>
      </c>
      <c r="D2" s="363"/>
      <c r="E2" s="1" t="s">
        <v>8</v>
      </c>
    </row>
    <row r="3" spans="1:5" ht="12.75" x14ac:dyDescent="0.2">
      <c r="A3" s="1" t="s">
        <v>0</v>
      </c>
      <c r="B3" s="1"/>
      <c r="C3" s="15" t="s">
        <v>73</v>
      </c>
      <c r="D3" s="15" t="s">
        <v>112</v>
      </c>
      <c r="E3" s="15" t="s">
        <v>73</v>
      </c>
    </row>
    <row r="4" spans="1:5" ht="12.75" x14ac:dyDescent="0.2">
      <c r="A4" s="1"/>
      <c r="B4" s="1"/>
      <c r="C4" s="15">
        <v>2017</v>
      </c>
      <c r="D4" s="15">
        <v>2016</v>
      </c>
      <c r="E4" s="15">
        <v>2017</v>
      </c>
    </row>
    <row r="5" spans="1:5" ht="12.75" x14ac:dyDescent="0.2">
      <c r="A5" s="1"/>
      <c r="B5" s="1"/>
      <c r="C5" s="1" t="s">
        <v>1</v>
      </c>
      <c r="D5" s="1" t="s">
        <v>137</v>
      </c>
      <c r="E5" s="1" t="s">
        <v>1</v>
      </c>
    </row>
    <row r="6" spans="1:5" ht="12.75" x14ac:dyDescent="0.2">
      <c r="A6" s="1" t="s">
        <v>113</v>
      </c>
      <c r="B6" s="1"/>
      <c r="C6" s="1">
        <v>583</v>
      </c>
      <c r="D6" s="1">
        <v>1514</v>
      </c>
      <c r="E6" s="1">
        <v>2526</v>
      </c>
    </row>
    <row r="7" spans="1:5" ht="12.75" x14ac:dyDescent="0.2">
      <c r="A7" s="1" t="s">
        <v>128</v>
      </c>
      <c r="B7" s="1" t="s">
        <v>116</v>
      </c>
      <c r="C7" s="1"/>
      <c r="D7" s="1">
        <v>-88</v>
      </c>
      <c r="E7" s="1">
        <v>-88</v>
      </c>
    </row>
    <row r="8" spans="1:5" ht="12.75" x14ac:dyDescent="0.2">
      <c r="A8" s="1" t="s">
        <v>126</v>
      </c>
      <c r="B8" s="1"/>
      <c r="C8" s="1">
        <v>-8</v>
      </c>
      <c r="D8" s="1"/>
      <c r="E8" s="1">
        <v>-8</v>
      </c>
    </row>
    <row r="9" spans="1:5" ht="12.75" x14ac:dyDescent="0.2">
      <c r="A9" s="1" t="s">
        <v>124</v>
      </c>
      <c r="B9" s="1"/>
      <c r="C9" s="1">
        <v>-19</v>
      </c>
      <c r="D9" s="1">
        <v>-35</v>
      </c>
      <c r="E9" s="1">
        <v>-94</v>
      </c>
    </row>
    <row r="10" spans="1:5" ht="12.75" x14ac:dyDescent="0.2">
      <c r="A10" s="1" t="s">
        <v>119</v>
      </c>
      <c r="B10" s="1"/>
      <c r="C10" s="1"/>
      <c r="D10" s="1"/>
      <c r="E10" s="1"/>
    </row>
    <row r="11" spans="1:5" ht="12.75" x14ac:dyDescent="0.2">
      <c r="A11" s="1" t="s">
        <v>125</v>
      </c>
      <c r="B11" s="1" t="s">
        <v>120</v>
      </c>
      <c r="C11" s="1">
        <v>-151</v>
      </c>
      <c r="D11" s="1">
        <v>-34</v>
      </c>
      <c r="E11" s="1">
        <v>39</v>
      </c>
    </row>
    <row r="12" spans="1:5" ht="12.75" x14ac:dyDescent="0.2">
      <c r="A12" s="1" t="s">
        <v>131</v>
      </c>
      <c r="B12" s="1" t="s">
        <v>118</v>
      </c>
      <c r="C12" s="1">
        <v>11</v>
      </c>
      <c r="D12" s="1">
        <v>25</v>
      </c>
      <c r="E12" s="1">
        <v>14</v>
      </c>
    </row>
    <row r="13" spans="1:5" ht="12.75" x14ac:dyDescent="0.2">
      <c r="A13" s="1" t="s">
        <v>132</v>
      </c>
      <c r="B13" s="1" t="s">
        <v>120</v>
      </c>
      <c r="C13" s="1">
        <v>-5</v>
      </c>
      <c r="D13" s="1">
        <v>-9</v>
      </c>
      <c r="E13" s="1">
        <v>-27</v>
      </c>
    </row>
    <row r="14" spans="1:5" ht="12.75" x14ac:dyDescent="0.2">
      <c r="A14" s="1" t="s">
        <v>5</v>
      </c>
      <c r="B14" s="1" t="s">
        <v>5</v>
      </c>
      <c r="C14" s="1">
        <v>0</v>
      </c>
      <c r="D14" s="1">
        <v>0</v>
      </c>
      <c r="E14" s="1">
        <v>1</v>
      </c>
    </row>
    <row r="15" spans="1:5" ht="12.75" x14ac:dyDescent="0.2">
      <c r="A15" s="1" t="s">
        <v>135</v>
      </c>
      <c r="B15" s="1" t="s">
        <v>117</v>
      </c>
      <c r="C15" s="1">
        <v>20</v>
      </c>
      <c r="D15" s="1">
        <v>9</v>
      </c>
      <c r="E15" s="1">
        <v>21</v>
      </c>
    </row>
    <row r="16" spans="1:5" ht="12.75" x14ac:dyDescent="0.2">
      <c r="A16" s="1" t="s">
        <v>114</v>
      </c>
      <c r="B16" s="1"/>
      <c r="C16" s="1">
        <v>431</v>
      </c>
      <c r="D16" s="1">
        <v>1382</v>
      </c>
      <c r="E16" s="1">
        <v>2384</v>
      </c>
    </row>
    <row r="17" spans="1:5" ht="12.75" x14ac:dyDescent="0.2">
      <c r="A17" s="1" t="s">
        <v>133</v>
      </c>
      <c r="B17" s="1"/>
      <c r="C17" s="1">
        <v>229</v>
      </c>
      <c r="D17" s="1">
        <v>431</v>
      </c>
      <c r="E17" s="1">
        <v>710</v>
      </c>
    </row>
    <row r="18" spans="1:5" ht="12.75" x14ac:dyDescent="0.2">
      <c r="A18" s="1" t="s">
        <v>134</v>
      </c>
      <c r="B18" s="1"/>
      <c r="C18" s="1">
        <v>660</v>
      </c>
      <c r="D18" s="1">
        <v>1813</v>
      </c>
      <c r="E18" s="1">
        <v>3094</v>
      </c>
    </row>
  </sheetData>
  <mergeCells count="2">
    <mergeCell ref="C1:E1"/>
    <mergeCell ref="C2:D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212"/>
  <sheetViews>
    <sheetView showGridLines="0" showZeros="0" view="pageBreakPreview" topLeftCell="A177" zoomScale="80" zoomScaleNormal="70" zoomScaleSheetLayoutView="80" workbookViewId="0">
      <selection activeCell="A198" sqref="A198"/>
    </sheetView>
  </sheetViews>
  <sheetFormatPr defaultRowHeight="12.75" x14ac:dyDescent="0.2"/>
  <cols>
    <col min="1" max="1" width="9" style="159"/>
    <col min="2" max="2" width="46" style="158" customWidth="1"/>
    <col min="3" max="3" width="21.125" style="158" customWidth="1"/>
    <col min="4" max="4" width="21.875" style="158" customWidth="1"/>
    <col min="5" max="7" width="20.5" style="16" customWidth="1"/>
    <col min="8" max="8" width="20.875" style="16" customWidth="1"/>
    <col min="9" max="9" width="1.375" style="16" customWidth="1"/>
    <col min="10" max="10" width="9" style="16"/>
    <col min="11" max="11" width="14.875" style="16" customWidth="1"/>
    <col min="12" max="12" width="9.875" style="16" bestFit="1" customWidth="1"/>
    <col min="13" max="13" width="6.25" style="16" customWidth="1"/>
    <col min="14" max="17" width="9" style="16"/>
    <col min="18" max="18" width="23.375" style="16" customWidth="1"/>
    <col min="19" max="19" width="35.625" style="16" bestFit="1" customWidth="1"/>
    <col min="20" max="20" width="12.5" style="16" bestFit="1" customWidth="1"/>
    <col min="21" max="21" width="12.25" style="16" bestFit="1" customWidth="1"/>
    <col min="22" max="22" width="12.5" style="16" bestFit="1" customWidth="1"/>
    <col min="23" max="25" width="9" style="16"/>
    <col min="26" max="26" width="38.375" style="16" bestFit="1" customWidth="1"/>
    <col min="27" max="30" width="12.5" style="16" bestFit="1" customWidth="1"/>
    <col min="31" max="16384" width="9" style="16"/>
  </cols>
  <sheetData>
    <row r="1" spans="1:8" ht="16.5" customHeight="1" x14ac:dyDescent="0.2">
      <c r="B1" s="365" t="s">
        <v>4</v>
      </c>
      <c r="C1" s="365"/>
      <c r="D1" s="365"/>
      <c r="E1" s="365"/>
      <c r="F1" s="365"/>
      <c r="G1" s="365"/>
      <c r="H1" s="365"/>
    </row>
    <row r="2" spans="1:8" x14ac:dyDescent="0.2">
      <c r="B2" s="161"/>
      <c r="C2" s="161"/>
      <c r="D2" s="161"/>
      <c r="E2" s="161"/>
      <c r="F2" s="161"/>
      <c r="G2" s="161"/>
      <c r="H2" s="161"/>
    </row>
    <row r="3" spans="1:8" x14ac:dyDescent="0.2">
      <c r="B3" s="365" t="s">
        <v>9</v>
      </c>
      <c r="C3" s="365"/>
      <c r="D3" s="365"/>
      <c r="E3" s="365"/>
      <c r="F3" s="365"/>
      <c r="G3" s="365"/>
      <c r="H3" s="365"/>
    </row>
    <row r="4" spans="1:8" x14ac:dyDescent="0.2">
      <c r="B4" s="365" t="s">
        <v>10</v>
      </c>
      <c r="C4" s="365"/>
      <c r="D4" s="365"/>
      <c r="E4" s="365"/>
      <c r="F4" s="365"/>
      <c r="G4" s="365"/>
      <c r="H4" s="365"/>
    </row>
    <row r="5" spans="1:8" x14ac:dyDescent="0.2">
      <c r="B5" s="365" t="s">
        <v>55</v>
      </c>
      <c r="C5" s="365"/>
      <c r="D5" s="365"/>
      <c r="E5" s="365"/>
      <c r="F5" s="365"/>
      <c r="G5" s="365"/>
      <c r="H5" s="365"/>
    </row>
    <row r="6" spans="1:8" x14ac:dyDescent="0.2">
      <c r="B6" s="17"/>
      <c r="C6" s="17"/>
      <c r="D6" s="17"/>
    </row>
    <row r="7" spans="1:8" s="54" customFormat="1" ht="21" customHeight="1" x14ac:dyDescent="0.15">
      <c r="A7" s="53"/>
      <c r="B7" s="364" t="s">
        <v>226</v>
      </c>
      <c r="C7" s="364"/>
      <c r="D7" s="364"/>
      <c r="E7" s="364"/>
      <c r="F7" s="364"/>
      <c r="G7" s="364"/>
      <c r="H7" s="364"/>
    </row>
    <row r="8" spans="1:8" s="54" customFormat="1" ht="18.75" customHeight="1" thickBot="1" x14ac:dyDescent="0.2">
      <c r="A8" s="55"/>
      <c r="B8" s="56"/>
      <c r="C8" s="56"/>
      <c r="D8" s="56"/>
      <c r="E8" s="56"/>
      <c r="F8" s="56"/>
      <c r="G8" s="56"/>
      <c r="H8" s="166" t="s">
        <v>13</v>
      </c>
    </row>
    <row r="9" spans="1:8" ht="36.75" customHeight="1" thickBot="1" x14ac:dyDescent="0.25">
      <c r="A9" s="57"/>
      <c r="B9" s="18"/>
      <c r="C9" s="367" t="s">
        <v>7</v>
      </c>
      <c r="D9" s="368"/>
      <c r="E9" s="369"/>
      <c r="F9" s="367" t="s">
        <v>147</v>
      </c>
      <c r="G9" s="370"/>
      <c r="H9" s="167" t="s">
        <v>8</v>
      </c>
    </row>
    <row r="10" spans="1:8" ht="17.25" customHeight="1" x14ac:dyDescent="0.2">
      <c r="A10" s="31"/>
      <c r="B10" s="20" t="s">
        <v>0</v>
      </c>
      <c r="C10" s="21" t="s">
        <v>146</v>
      </c>
      <c r="D10" s="22" t="s">
        <v>112</v>
      </c>
      <c r="E10" s="22" t="s">
        <v>146</v>
      </c>
      <c r="F10" s="22" t="s">
        <v>146</v>
      </c>
      <c r="G10" s="22" t="s">
        <v>146</v>
      </c>
      <c r="H10" s="22" t="s">
        <v>149</v>
      </c>
    </row>
    <row r="11" spans="1:8" ht="16.5" customHeight="1" x14ac:dyDescent="0.2">
      <c r="A11" s="32"/>
      <c r="B11" s="23"/>
      <c r="C11" s="24">
        <v>2017</v>
      </c>
      <c r="D11" s="24">
        <v>2017</v>
      </c>
      <c r="E11" s="24">
        <v>2016</v>
      </c>
      <c r="F11" s="24">
        <v>2017</v>
      </c>
      <c r="G11" s="25">
        <v>2016</v>
      </c>
      <c r="H11" s="25">
        <v>2017</v>
      </c>
    </row>
    <row r="12" spans="1:8" ht="15" customHeight="1" thickBot="1" x14ac:dyDescent="0.25">
      <c r="A12" s="58"/>
      <c r="B12" s="26"/>
      <c r="C12" s="27" t="s">
        <v>1</v>
      </c>
      <c r="D12" s="27" t="s">
        <v>1</v>
      </c>
      <c r="E12" s="27" t="s">
        <v>1</v>
      </c>
      <c r="F12" s="27" t="s">
        <v>1</v>
      </c>
      <c r="G12" s="27" t="s">
        <v>1</v>
      </c>
      <c r="H12" s="27" t="s">
        <v>1</v>
      </c>
    </row>
    <row r="13" spans="1:8" x14ac:dyDescent="0.2">
      <c r="A13" s="28" t="s">
        <v>22</v>
      </c>
      <c r="B13" s="29" t="s">
        <v>97</v>
      </c>
      <c r="C13" s="31"/>
      <c r="D13" s="31"/>
      <c r="E13" s="31"/>
      <c r="F13" s="31"/>
      <c r="G13" s="31"/>
      <c r="H13" s="31"/>
    </row>
    <row r="14" spans="1:8" x14ac:dyDescent="0.2">
      <c r="A14" s="75"/>
      <c r="B14" s="33"/>
      <c r="C14" s="31"/>
      <c r="D14" s="31"/>
      <c r="E14" s="31"/>
      <c r="F14" s="31"/>
      <c r="G14" s="31"/>
      <c r="H14" s="31"/>
    </row>
    <row r="15" spans="1:8" ht="16.5" customHeight="1" x14ac:dyDescent="0.2">
      <c r="A15" s="32"/>
      <c r="B15" s="33" t="s">
        <v>98</v>
      </c>
      <c r="C15" s="30">
        <v>3995</v>
      </c>
      <c r="D15" s="30">
        <v>3894</v>
      </c>
      <c r="E15" s="30">
        <v>4980</v>
      </c>
      <c r="F15" s="30">
        <v>7889</v>
      </c>
      <c r="G15" s="30">
        <v>10335</v>
      </c>
      <c r="H15" s="30">
        <v>17091</v>
      </c>
    </row>
    <row r="16" spans="1:8" ht="16.5" customHeight="1" x14ac:dyDescent="0.2">
      <c r="A16" s="32"/>
      <c r="B16" s="34" t="s">
        <v>99</v>
      </c>
      <c r="C16" s="30">
        <v>327</v>
      </c>
      <c r="D16" s="30">
        <v>909</v>
      </c>
      <c r="E16" s="30">
        <v>203</v>
      </c>
      <c r="F16" s="30">
        <v>1236</v>
      </c>
      <c r="G16" s="30">
        <v>520</v>
      </c>
      <c r="H16" s="30">
        <v>1139</v>
      </c>
    </row>
    <row r="17" spans="1:18" ht="16.5" customHeight="1" x14ac:dyDescent="0.2">
      <c r="A17" s="32"/>
      <c r="B17" s="35" t="s">
        <v>96</v>
      </c>
      <c r="C17" s="36">
        <v>4322</v>
      </c>
      <c r="D17" s="36">
        <v>4803</v>
      </c>
      <c r="E17" s="36">
        <v>5183</v>
      </c>
      <c r="F17" s="36">
        <v>9125</v>
      </c>
      <c r="G17" s="36">
        <v>10855</v>
      </c>
      <c r="H17" s="36">
        <v>18230</v>
      </c>
      <c r="K17" s="168"/>
    </row>
    <row r="18" spans="1:18" ht="15.75" customHeight="1" x14ac:dyDescent="0.2">
      <c r="A18" s="38" t="s">
        <v>24</v>
      </c>
      <c r="B18" s="30" t="s">
        <v>23</v>
      </c>
      <c r="C18" s="39"/>
      <c r="D18" s="39"/>
      <c r="E18" s="39"/>
      <c r="F18" s="39"/>
      <c r="G18" s="39"/>
      <c r="H18" s="39"/>
    </row>
    <row r="19" spans="1:18" ht="16.5" customHeight="1" x14ac:dyDescent="0.2">
      <c r="A19" s="40"/>
      <c r="B19" s="41" t="s">
        <v>21</v>
      </c>
      <c r="C19" s="30">
        <v>2909</v>
      </c>
      <c r="D19" s="30">
        <v>2583</v>
      </c>
      <c r="E19" s="30">
        <v>2458</v>
      </c>
      <c r="F19" s="30">
        <v>5492</v>
      </c>
      <c r="G19" s="30">
        <v>4836</v>
      </c>
      <c r="H19" s="30">
        <v>9888</v>
      </c>
    </row>
    <row r="20" spans="1:18" ht="16.5" customHeight="1" x14ac:dyDescent="0.2">
      <c r="A20" s="40"/>
      <c r="B20" s="41" t="s">
        <v>100</v>
      </c>
      <c r="C20" s="30">
        <v>4</v>
      </c>
      <c r="D20" s="30">
        <v>3</v>
      </c>
      <c r="E20" s="30">
        <v>4</v>
      </c>
      <c r="F20" s="30">
        <v>7</v>
      </c>
      <c r="G20" s="30">
        <v>8</v>
      </c>
      <c r="H20" s="30">
        <v>24</v>
      </c>
    </row>
    <row r="21" spans="1:18" ht="16.5" customHeight="1" x14ac:dyDescent="0.2">
      <c r="A21" s="40"/>
      <c r="B21" s="41" t="s">
        <v>101</v>
      </c>
      <c r="C21" s="30">
        <v>285</v>
      </c>
      <c r="D21" s="30">
        <v>291</v>
      </c>
      <c r="E21" s="30">
        <v>330</v>
      </c>
      <c r="F21" s="30">
        <v>576</v>
      </c>
      <c r="G21" s="30">
        <v>610</v>
      </c>
      <c r="H21" s="30">
        <v>1204</v>
      </c>
    </row>
    <row r="22" spans="1:18" ht="16.5" customHeight="1" x14ac:dyDescent="0.2">
      <c r="A22" s="40"/>
      <c r="B22" s="41" t="s">
        <v>102</v>
      </c>
      <c r="C22" s="30">
        <v>803</v>
      </c>
      <c r="D22" s="30">
        <v>798</v>
      </c>
      <c r="E22" s="30">
        <v>1572</v>
      </c>
      <c r="F22" s="30">
        <v>1601</v>
      </c>
      <c r="G22" s="30">
        <v>2798</v>
      </c>
      <c r="H22" s="42">
        <v>4381</v>
      </c>
    </row>
    <row r="23" spans="1:18" ht="16.5" customHeight="1" x14ac:dyDescent="0.2">
      <c r="A23" s="43"/>
      <c r="B23" s="238" t="s">
        <v>19</v>
      </c>
      <c r="C23" s="36">
        <v>4001</v>
      </c>
      <c r="D23" s="36">
        <v>3675</v>
      </c>
      <c r="E23" s="36">
        <v>4364</v>
      </c>
      <c r="F23" s="36">
        <v>7676</v>
      </c>
      <c r="G23" s="36">
        <v>8252</v>
      </c>
      <c r="H23" s="36">
        <v>15497</v>
      </c>
      <c r="K23" s="168"/>
    </row>
    <row r="24" spans="1:18" x14ac:dyDescent="0.2">
      <c r="A24" s="44" t="s">
        <v>25</v>
      </c>
      <c r="B24" s="45" t="s">
        <v>103</v>
      </c>
      <c r="C24" s="46">
        <v>321</v>
      </c>
      <c r="D24" s="46">
        <v>1128</v>
      </c>
      <c r="E24" s="46">
        <v>819</v>
      </c>
      <c r="F24" s="46">
        <v>1449</v>
      </c>
      <c r="G24" s="46">
        <v>2603</v>
      </c>
      <c r="H24" s="46">
        <v>2733</v>
      </c>
      <c r="K24" s="168"/>
    </row>
    <row r="25" spans="1:18" ht="16.5" customHeight="1" x14ac:dyDescent="0.2">
      <c r="A25" s="47" t="s">
        <v>26</v>
      </c>
      <c r="B25" s="35" t="s">
        <v>89</v>
      </c>
      <c r="C25" s="46">
        <v>0</v>
      </c>
      <c r="D25" s="46">
        <v>0</v>
      </c>
      <c r="E25" s="46">
        <v>0</v>
      </c>
      <c r="F25" s="46">
        <v>0</v>
      </c>
      <c r="G25" s="46">
        <v>0</v>
      </c>
      <c r="H25" s="46">
        <v>-340</v>
      </c>
    </row>
    <row r="26" spans="1:18" x14ac:dyDescent="0.2">
      <c r="A26" s="48" t="s">
        <v>27</v>
      </c>
      <c r="B26" s="45" t="s">
        <v>122</v>
      </c>
      <c r="C26" s="36">
        <v>321</v>
      </c>
      <c r="D26" s="36">
        <v>1128</v>
      </c>
      <c r="E26" s="36">
        <v>819</v>
      </c>
      <c r="F26" s="36">
        <v>1449</v>
      </c>
      <c r="G26" s="36">
        <v>2603</v>
      </c>
      <c r="H26" s="36">
        <v>2393</v>
      </c>
    </row>
    <row r="27" spans="1:18" ht="16.5" customHeight="1" x14ac:dyDescent="0.2">
      <c r="A27" s="38" t="s">
        <v>28</v>
      </c>
      <c r="B27" s="33" t="s">
        <v>32</v>
      </c>
      <c r="C27" s="30"/>
      <c r="D27" s="30"/>
      <c r="E27" s="30"/>
      <c r="F27" s="30"/>
      <c r="G27" s="30"/>
      <c r="H27" s="30"/>
    </row>
    <row r="28" spans="1:18" ht="16.5" customHeight="1" x14ac:dyDescent="0.2">
      <c r="A28" s="32"/>
      <c r="B28" s="41" t="s">
        <v>41</v>
      </c>
      <c r="C28" s="30">
        <v>149</v>
      </c>
      <c r="D28" s="30">
        <v>283</v>
      </c>
      <c r="E28" s="30">
        <v>225</v>
      </c>
      <c r="F28" s="30">
        <v>432</v>
      </c>
      <c r="G28" s="30">
        <v>740</v>
      </c>
      <c r="H28" s="30">
        <v>693</v>
      </c>
    </row>
    <row r="29" spans="1:18" ht="16.5" customHeight="1" x14ac:dyDescent="0.2">
      <c r="A29" s="32"/>
      <c r="B29" s="41" t="s">
        <v>42</v>
      </c>
      <c r="C29" s="30">
        <v>0</v>
      </c>
      <c r="D29" s="30">
        <v>0</v>
      </c>
      <c r="E29" s="30">
        <v>11</v>
      </c>
      <c r="F29" s="30">
        <v>0</v>
      </c>
      <c r="G29" s="30">
        <v>-243</v>
      </c>
      <c r="H29" s="30">
        <v>-903</v>
      </c>
      <c r="I29" s="37"/>
      <c r="K29" s="37"/>
      <c r="L29" s="37"/>
      <c r="M29" s="37"/>
      <c r="N29" s="37"/>
      <c r="O29" s="37"/>
      <c r="P29" s="37"/>
      <c r="Q29" s="37"/>
      <c r="R29" s="37"/>
    </row>
    <row r="30" spans="1:18" ht="16.5" customHeight="1" x14ac:dyDescent="0.2">
      <c r="A30" s="32"/>
      <c r="B30" s="41" t="s">
        <v>79</v>
      </c>
      <c r="C30" s="30">
        <v>-43</v>
      </c>
      <c r="D30" s="30">
        <v>-32</v>
      </c>
      <c r="E30" s="30">
        <v>74</v>
      </c>
      <c r="F30" s="30">
        <v>-75</v>
      </c>
      <c r="G30" s="30">
        <v>215</v>
      </c>
      <c r="H30" s="30">
        <v>299</v>
      </c>
    </row>
    <row r="31" spans="1:18" ht="16.5" customHeight="1" x14ac:dyDescent="0.2">
      <c r="A31" s="32"/>
      <c r="B31" s="49" t="s">
        <v>17</v>
      </c>
      <c r="C31" s="36">
        <v>106</v>
      </c>
      <c r="D31" s="36">
        <v>251</v>
      </c>
      <c r="E31" s="36">
        <v>310</v>
      </c>
      <c r="F31" s="36">
        <v>357</v>
      </c>
      <c r="G31" s="36">
        <v>712</v>
      </c>
      <c r="H31" s="36">
        <v>89</v>
      </c>
      <c r="M31" s="37"/>
      <c r="N31" s="37"/>
      <c r="R31" s="37"/>
    </row>
    <row r="32" spans="1:18" x14ac:dyDescent="0.2">
      <c r="A32" s="48" t="s">
        <v>29</v>
      </c>
      <c r="B32" s="45" t="s">
        <v>143</v>
      </c>
      <c r="C32" s="36">
        <v>215</v>
      </c>
      <c r="D32" s="36">
        <v>877</v>
      </c>
      <c r="E32" s="36">
        <v>509</v>
      </c>
      <c r="F32" s="36">
        <v>1092</v>
      </c>
      <c r="G32" s="36">
        <v>1891</v>
      </c>
      <c r="H32" s="36">
        <v>2304</v>
      </c>
    </row>
    <row r="33" spans="1:16" x14ac:dyDescent="0.2">
      <c r="A33" s="48" t="s">
        <v>30</v>
      </c>
      <c r="B33" s="169" t="s">
        <v>136</v>
      </c>
      <c r="C33" s="36">
        <v>-527</v>
      </c>
      <c r="D33" s="36">
        <v>-367</v>
      </c>
      <c r="E33" s="36">
        <v>40</v>
      </c>
      <c r="F33" s="36">
        <v>-894</v>
      </c>
      <c r="G33" s="36">
        <v>471</v>
      </c>
      <c r="H33" s="36">
        <v>789</v>
      </c>
      <c r="M33" s="37"/>
      <c r="N33" s="37"/>
      <c r="P33" s="37"/>
    </row>
    <row r="34" spans="1:16" ht="13.5" thickBot="1" x14ac:dyDescent="0.25">
      <c r="A34" s="170" t="s">
        <v>31</v>
      </c>
      <c r="B34" s="171" t="s">
        <v>121</v>
      </c>
      <c r="C34" s="172">
        <v>-312</v>
      </c>
      <c r="D34" s="172">
        <v>510</v>
      </c>
      <c r="E34" s="172">
        <v>549</v>
      </c>
      <c r="F34" s="172">
        <v>198</v>
      </c>
      <c r="G34" s="172">
        <v>2362</v>
      </c>
      <c r="H34" s="172">
        <v>3093</v>
      </c>
      <c r="K34" s="37"/>
      <c r="L34" s="37"/>
      <c r="O34" s="37"/>
    </row>
    <row r="35" spans="1:16" x14ac:dyDescent="0.2">
      <c r="A35" s="50"/>
      <c r="B35" s="51"/>
      <c r="C35" s="52"/>
      <c r="D35" s="52"/>
      <c r="E35" s="52"/>
      <c r="F35" s="52"/>
      <c r="G35" s="52"/>
      <c r="H35" s="52"/>
    </row>
    <row r="36" spans="1:16" s="54" customFormat="1" ht="27" customHeight="1" x14ac:dyDescent="0.2">
      <c r="A36" s="53"/>
      <c r="B36" s="371" t="s">
        <v>226</v>
      </c>
      <c r="C36" s="371"/>
      <c r="D36" s="371"/>
      <c r="E36" s="371"/>
      <c r="F36" s="371"/>
      <c r="G36" s="371"/>
      <c r="H36" s="371"/>
      <c r="K36" s="16"/>
    </row>
    <row r="37" spans="1:16" s="54" customFormat="1" ht="13.5" thickBot="1" x14ac:dyDescent="0.2">
      <c r="A37" s="53"/>
      <c r="B37" s="173"/>
      <c r="C37" s="173"/>
      <c r="D37" s="174"/>
      <c r="E37" s="173"/>
      <c r="F37" s="173"/>
      <c r="G37" s="173"/>
      <c r="H37" s="173"/>
    </row>
    <row r="38" spans="1:16" ht="45.75" customHeight="1" thickBot="1" x14ac:dyDescent="0.25">
      <c r="A38" s="57"/>
      <c r="B38" s="18"/>
      <c r="C38" s="367" t="s">
        <v>7</v>
      </c>
      <c r="D38" s="368"/>
      <c r="E38" s="369"/>
      <c r="F38" s="367" t="s">
        <v>147</v>
      </c>
      <c r="G38" s="370"/>
      <c r="H38" s="167" t="s">
        <v>8</v>
      </c>
    </row>
    <row r="39" spans="1:16" ht="17.25" customHeight="1" x14ac:dyDescent="0.2">
      <c r="A39" s="32"/>
      <c r="B39" s="20" t="s">
        <v>0</v>
      </c>
      <c r="C39" s="22" t="s">
        <v>146</v>
      </c>
      <c r="D39" s="22" t="s">
        <v>112</v>
      </c>
      <c r="E39" s="22" t="s">
        <v>146</v>
      </c>
      <c r="F39" s="22" t="s">
        <v>146</v>
      </c>
      <c r="G39" s="22" t="s">
        <v>146</v>
      </c>
      <c r="H39" s="22" t="s">
        <v>149</v>
      </c>
    </row>
    <row r="40" spans="1:16" ht="16.5" customHeight="1" x14ac:dyDescent="0.2">
      <c r="A40" s="32"/>
      <c r="B40" s="23"/>
      <c r="C40" s="24">
        <v>2017</v>
      </c>
      <c r="D40" s="24">
        <v>2017</v>
      </c>
      <c r="E40" s="24">
        <v>2016</v>
      </c>
      <c r="F40" s="24">
        <v>2017</v>
      </c>
      <c r="G40" s="25">
        <v>2016</v>
      </c>
      <c r="H40" s="24">
        <v>2017</v>
      </c>
    </row>
    <row r="41" spans="1:16" ht="25.5" customHeight="1" thickBot="1" x14ac:dyDescent="0.25">
      <c r="A41" s="58"/>
      <c r="B41" s="26"/>
      <c r="C41" s="27" t="s">
        <v>1</v>
      </c>
      <c r="D41" s="27" t="s">
        <v>1</v>
      </c>
      <c r="E41" s="27" t="s">
        <v>1</v>
      </c>
      <c r="F41" s="27" t="s">
        <v>1</v>
      </c>
      <c r="G41" s="27" t="s">
        <v>1</v>
      </c>
      <c r="H41" s="27" t="s">
        <v>1</v>
      </c>
    </row>
    <row r="42" spans="1:16" ht="30.75" customHeight="1" x14ac:dyDescent="0.2">
      <c r="A42" s="59" t="s">
        <v>106</v>
      </c>
      <c r="B42" s="45" t="s">
        <v>36</v>
      </c>
      <c r="C42" s="46">
        <v>1175</v>
      </c>
      <c r="D42" s="46">
        <v>1169</v>
      </c>
      <c r="E42" s="46">
        <v>1162</v>
      </c>
      <c r="F42" s="46">
        <v>1175</v>
      </c>
      <c r="G42" s="46">
        <v>1162</v>
      </c>
      <c r="H42" s="46">
        <v>1169</v>
      </c>
    </row>
    <row r="43" spans="1:16" ht="17.25" customHeight="1" x14ac:dyDescent="0.2">
      <c r="A43" s="176" t="s">
        <v>107</v>
      </c>
      <c r="B43" s="33" t="s">
        <v>123</v>
      </c>
      <c r="C43" s="64"/>
      <c r="D43" s="64"/>
      <c r="E43" s="65"/>
      <c r="F43" s="65"/>
      <c r="G43" s="65"/>
      <c r="H43" s="64"/>
    </row>
    <row r="44" spans="1:16" ht="17.25" customHeight="1" x14ac:dyDescent="0.2">
      <c r="A44" s="175"/>
      <c r="B44" s="33" t="s">
        <v>39</v>
      </c>
      <c r="C44" s="64"/>
      <c r="D44" s="64"/>
      <c r="E44" s="65"/>
      <c r="F44" s="65"/>
      <c r="G44" s="65"/>
      <c r="H44" s="64"/>
    </row>
    <row r="45" spans="1:16" ht="17.25" customHeight="1" x14ac:dyDescent="0.2">
      <c r="A45" s="175"/>
      <c r="B45" s="41" t="s">
        <v>37</v>
      </c>
      <c r="C45" s="65">
        <v>0.91</v>
      </c>
      <c r="D45" s="65">
        <v>3.75</v>
      </c>
      <c r="E45" s="65">
        <v>2.2000000000000002</v>
      </c>
      <c r="F45" s="65">
        <v>4.66</v>
      </c>
      <c r="G45" s="65">
        <v>8.18</v>
      </c>
      <c r="H45" s="65">
        <v>9.93</v>
      </c>
    </row>
    <row r="46" spans="1:16" ht="17.25" customHeight="1" thickBot="1" x14ac:dyDescent="0.25">
      <c r="A46" s="164"/>
      <c r="B46" s="63" t="s">
        <v>38</v>
      </c>
      <c r="C46" s="66">
        <v>0.86</v>
      </c>
      <c r="D46" s="66">
        <v>3.53</v>
      </c>
      <c r="E46" s="66">
        <v>2.1</v>
      </c>
      <c r="F46" s="66">
        <v>4.4000000000000004</v>
      </c>
      <c r="G46" s="66">
        <v>7.82</v>
      </c>
      <c r="H46" s="66">
        <v>9.5299999999999994</v>
      </c>
    </row>
    <row r="47" spans="1:16" ht="16.5" customHeight="1" x14ac:dyDescent="0.2">
      <c r="B47" s="67"/>
      <c r="C47" s="68"/>
      <c r="D47" s="68"/>
      <c r="E47" s="68"/>
      <c r="F47" s="68"/>
      <c r="G47" s="68"/>
      <c r="H47" s="68"/>
    </row>
    <row r="48" spans="1:16" ht="23.25" customHeight="1" x14ac:dyDescent="0.2">
      <c r="B48" s="372" t="s">
        <v>228</v>
      </c>
      <c r="C48" s="372"/>
      <c r="D48" s="372"/>
      <c r="E48" s="372"/>
      <c r="F48" s="372"/>
      <c r="G48" s="372"/>
      <c r="H48" s="372"/>
    </row>
    <row r="49" spans="1:8" ht="13.5" thickBot="1" x14ac:dyDescent="0.25">
      <c r="B49" s="70"/>
      <c r="C49" s="54"/>
      <c r="D49" s="54"/>
      <c r="E49" s="54"/>
      <c r="F49" s="54"/>
      <c r="G49" s="54"/>
      <c r="H49" s="166" t="s">
        <v>13</v>
      </c>
    </row>
    <row r="50" spans="1:8" ht="39" customHeight="1" thickBot="1" x14ac:dyDescent="0.25">
      <c r="A50" s="57"/>
      <c r="B50" s="18"/>
      <c r="C50" s="373" t="s">
        <v>7</v>
      </c>
      <c r="D50" s="374"/>
      <c r="E50" s="375"/>
      <c r="F50" s="373" t="s">
        <v>147</v>
      </c>
      <c r="G50" s="376"/>
      <c r="H50" s="204" t="s">
        <v>8</v>
      </c>
    </row>
    <row r="51" spans="1:8" ht="17.25" customHeight="1" x14ac:dyDescent="0.2">
      <c r="A51" s="32"/>
      <c r="B51" s="20" t="s">
        <v>0</v>
      </c>
      <c r="C51" s="22" t="s">
        <v>146</v>
      </c>
      <c r="D51" s="22" t="s">
        <v>112</v>
      </c>
      <c r="E51" s="22" t="s">
        <v>146</v>
      </c>
      <c r="F51" s="22" t="s">
        <v>146</v>
      </c>
      <c r="G51" s="22" t="s">
        <v>146</v>
      </c>
      <c r="H51" s="22" t="s">
        <v>149</v>
      </c>
    </row>
    <row r="52" spans="1:8" ht="16.5" customHeight="1" x14ac:dyDescent="0.2">
      <c r="A52" s="32"/>
      <c r="B52" s="23"/>
      <c r="C52" s="24">
        <v>2017</v>
      </c>
      <c r="D52" s="24">
        <v>2017</v>
      </c>
      <c r="E52" s="24">
        <v>2016</v>
      </c>
      <c r="F52" s="24">
        <v>2017</v>
      </c>
      <c r="G52" s="25">
        <v>2016</v>
      </c>
      <c r="H52" s="24">
        <v>2017</v>
      </c>
    </row>
    <row r="53" spans="1:8" ht="33" customHeight="1" thickBot="1" x14ac:dyDescent="0.25">
      <c r="A53" s="58"/>
      <c r="B53" s="26"/>
      <c r="C53" s="205" t="s">
        <v>1</v>
      </c>
      <c r="D53" s="205" t="s">
        <v>1</v>
      </c>
      <c r="E53" s="205" t="s">
        <v>1</v>
      </c>
      <c r="F53" s="205" t="s">
        <v>1</v>
      </c>
      <c r="G53" s="205" t="s">
        <v>1</v>
      </c>
      <c r="H53" s="205" t="s">
        <v>1</v>
      </c>
    </row>
    <row r="54" spans="1:8" ht="16.5" customHeight="1" x14ac:dyDescent="0.2">
      <c r="A54" s="72" t="s">
        <v>22</v>
      </c>
      <c r="B54" s="33" t="s">
        <v>47</v>
      </c>
      <c r="C54" s="30"/>
      <c r="D54" s="30"/>
      <c r="E54" s="30"/>
      <c r="F54" s="30"/>
      <c r="G54" s="30"/>
      <c r="H54" s="30"/>
    </row>
    <row r="55" spans="1:8" ht="16.5" customHeight="1" x14ac:dyDescent="0.2">
      <c r="A55" s="32"/>
      <c r="B55" s="41" t="s">
        <v>2</v>
      </c>
      <c r="C55" s="30">
        <v>3614</v>
      </c>
      <c r="D55" s="30">
        <v>3262</v>
      </c>
      <c r="E55" s="30">
        <v>3960</v>
      </c>
      <c r="F55" s="30">
        <v>6876</v>
      </c>
      <c r="G55" s="30">
        <f>8726+0.5</f>
        <v>8727</v>
      </c>
      <c r="H55" s="30">
        <v>14051</v>
      </c>
    </row>
    <row r="56" spans="1:8" ht="16.5" customHeight="1" x14ac:dyDescent="0.2">
      <c r="A56" s="32"/>
      <c r="B56" s="41" t="s">
        <v>5</v>
      </c>
      <c r="C56" s="30">
        <v>381</v>
      </c>
      <c r="D56" s="30">
        <v>632</v>
      </c>
      <c r="E56" s="30">
        <v>1020</v>
      </c>
      <c r="F56" s="30">
        <v>1013</v>
      </c>
      <c r="G56" s="30">
        <v>1608</v>
      </c>
      <c r="H56" s="30">
        <v>3040</v>
      </c>
    </row>
    <row r="57" spans="1:8" ht="16.5" customHeight="1" x14ac:dyDescent="0.2">
      <c r="A57" s="74"/>
      <c r="B57" s="35" t="s">
        <v>40</v>
      </c>
      <c r="C57" s="36">
        <v>3995</v>
      </c>
      <c r="D57" s="36">
        <v>3894</v>
      </c>
      <c r="E57" s="36">
        <v>4980</v>
      </c>
      <c r="F57" s="36">
        <v>7889</v>
      </c>
      <c r="G57" s="36">
        <v>10335</v>
      </c>
      <c r="H57" s="36">
        <v>17091</v>
      </c>
    </row>
    <row r="58" spans="1:8" ht="16.5" customHeight="1" x14ac:dyDescent="0.2">
      <c r="A58" s="72" t="s">
        <v>24</v>
      </c>
      <c r="B58" s="33" t="s">
        <v>50</v>
      </c>
      <c r="C58" s="39"/>
      <c r="D58" s="39"/>
      <c r="E58" s="39"/>
      <c r="F58" s="39"/>
      <c r="G58" s="39"/>
      <c r="H58" s="39"/>
    </row>
    <row r="59" spans="1:8" ht="18.75" customHeight="1" x14ac:dyDescent="0.2">
      <c r="A59" s="32"/>
      <c r="B59" s="41" t="s">
        <v>2</v>
      </c>
      <c r="C59" s="30">
        <v>455</v>
      </c>
      <c r="D59" s="30">
        <v>403</v>
      </c>
      <c r="E59" s="30">
        <v>825</v>
      </c>
      <c r="F59" s="30">
        <v>858</v>
      </c>
      <c r="G59" s="30">
        <v>2619</v>
      </c>
      <c r="H59" s="30">
        <v>3042</v>
      </c>
    </row>
    <row r="60" spans="1:8" ht="18.75" customHeight="1" x14ac:dyDescent="0.2">
      <c r="A60" s="32"/>
      <c r="B60" s="177" t="s">
        <v>5</v>
      </c>
      <c r="C60" s="34">
        <v>-164</v>
      </c>
      <c r="D60" s="34">
        <v>31</v>
      </c>
      <c r="E60" s="34">
        <v>271</v>
      </c>
      <c r="F60" s="34">
        <v>-133</v>
      </c>
      <c r="G60" s="34">
        <v>308</v>
      </c>
      <c r="H60" s="34">
        <v>309</v>
      </c>
    </row>
    <row r="61" spans="1:8" ht="18.75" customHeight="1" x14ac:dyDescent="0.2">
      <c r="A61" s="32"/>
      <c r="B61" s="41" t="s">
        <v>3</v>
      </c>
      <c r="C61" s="42">
        <v>291</v>
      </c>
      <c r="D61" s="42">
        <v>434</v>
      </c>
      <c r="E61" s="42">
        <v>1096</v>
      </c>
      <c r="F61" s="42">
        <v>725</v>
      </c>
      <c r="G61" s="42">
        <v>2927</v>
      </c>
      <c r="H61" s="42">
        <v>3351</v>
      </c>
    </row>
    <row r="62" spans="1:8" ht="18.75" customHeight="1" x14ac:dyDescent="0.2">
      <c r="A62" s="32"/>
      <c r="B62" s="33" t="s">
        <v>20</v>
      </c>
      <c r="C62" s="30">
        <v>4</v>
      </c>
      <c r="D62" s="30">
        <v>3</v>
      </c>
      <c r="E62" s="30">
        <v>1</v>
      </c>
      <c r="F62" s="30">
        <v>7</v>
      </c>
      <c r="G62" s="30">
        <v>5</v>
      </c>
      <c r="H62" s="30">
        <v>24</v>
      </c>
    </row>
    <row r="63" spans="1:8" ht="16.5" customHeight="1" x14ac:dyDescent="0.2">
      <c r="A63" s="32"/>
      <c r="B63" s="20" t="s">
        <v>51</v>
      </c>
      <c r="C63" s="19">
        <v>-34</v>
      </c>
      <c r="D63" s="19">
        <v>-697</v>
      </c>
      <c r="E63" s="19">
        <v>276</v>
      </c>
      <c r="F63" s="19">
        <v>-731</v>
      </c>
      <c r="G63" s="19">
        <v>319</v>
      </c>
      <c r="H63" s="19">
        <v>594</v>
      </c>
    </row>
    <row r="64" spans="1:8" ht="12.75" customHeight="1" x14ac:dyDescent="0.2">
      <c r="A64" s="32"/>
      <c r="B64" s="33" t="s">
        <v>18</v>
      </c>
      <c r="C64" s="30"/>
      <c r="D64" s="30"/>
      <c r="E64" s="30"/>
      <c r="F64" s="30"/>
      <c r="G64" s="30"/>
      <c r="H64" s="30"/>
    </row>
    <row r="65" spans="1:11" s="76" customFormat="1" ht="33" customHeight="1" x14ac:dyDescent="0.2">
      <c r="A65" s="75"/>
      <c r="B65" s="61" t="s">
        <v>68</v>
      </c>
      <c r="C65" s="62">
        <v>321</v>
      </c>
      <c r="D65" s="62">
        <v>1128</v>
      </c>
      <c r="E65" s="62">
        <v>819</v>
      </c>
      <c r="F65" s="62">
        <v>1449</v>
      </c>
      <c r="G65" s="62">
        <v>2603</v>
      </c>
      <c r="H65" s="153">
        <v>2733</v>
      </c>
      <c r="K65" s="16"/>
    </row>
    <row r="66" spans="1:11" ht="18.75" customHeight="1" x14ac:dyDescent="0.2">
      <c r="A66" s="77"/>
      <c r="B66" s="178" t="s">
        <v>90</v>
      </c>
      <c r="C66" s="34">
        <v>0</v>
      </c>
      <c r="D66" s="34">
        <v>0</v>
      </c>
      <c r="E66" s="34">
        <v>0</v>
      </c>
      <c r="F66" s="34">
        <v>0</v>
      </c>
      <c r="G66" s="34"/>
      <c r="H66" s="34">
        <v>-340</v>
      </c>
    </row>
    <row r="67" spans="1:11" ht="18.75" customHeight="1" x14ac:dyDescent="0.2">
      <c r="A67" s="179"/>
      <c r="B67" s="35" t="s">
        <v>69</v>
      </c>
      <c r="C67" s="36">
        <v>321</v>
      </c>
      <c r="D67" s="36">
        <v>1128</v>
      </c>
      <c r="E67" s="36">
        <v>819</v>
      </c>
      <c r="F67" s="36">
        <v>1449</v>
      </c>
      <c r="G67" s="36">
        <v>2603</v>
      </c>
      <c r="H67" s="36">
        <v>2393</v>
      </c>
    </row>
    <row r="68" spans="1:11" ht="18.75" customHeight="1" x14ac:dyDescent="0.2">
      <c r="A68" s="77" t="s">
        <v>25</v>
      </c>
      <c r="B68" s="33" t="s">
        <v>48</v>
      </c>
      <c r="C68" s="30"/>
      <c r="D68" s="30"/>
      <c r="E68" s="30"/>
      <c r="F68" s="30"/>
      <c r="G68" s="30"/>
      <c r="H68" s="30"/>
    </row>
    <row r="69" spans="1:11" ht="18.75" customHeight="1" x14ac:dyDescent="0.2">
      <c r="A69" s="32"/>
      <c r="B69" s="33" t="s">
        <v>2</v>
      </c>
      <c r="C69" s="30">
        <v>4172</v>
      </c>
      <c r="D69" s="30">
        <v>5028</v>
      </c>
      <c r="E69" s="30">
        <v>4404</v>
      </c>
      <c r="F69" s="30">
        <v>4172</v>
      </c>
      <c r="G69" s="30">
        <v>4404</v>
      </c>
      <c r="H69" s="30">
        <v>4488</v>
      </c>
    </row>
    <row r="70" spans="1:11" ht="18.75" customHeight="1" x14ac:dyDescent="0.2">
      <c r="A70" s="32"/>
      <c r="B70" s="33" t="s">
        <v>15</v>
      </c>
      <c r="C70" s="30">
        <v>1275</v>
      </c>
      <c r="D70" s="30">
        <v>1256</v>
      </c>
      <c r="E70" s="30">
        <v>0</v>
      </c>
      <c r="F70" s="30">
        <v>1275</v>
      </c>
      <c r="G70" s="30">
        <v>0</v>
      </c>
      <c r="H70" s="30">
        <v>1187</v>
      </c>
    </row>
    <row r="71" spans="1:11" ht="18.75" customHeight="1" x14ac:dyDescent="0.2">
      <c r="A71" s="32"/>
      <c r="B71" s="33" t="s">
        <v>5</v>
      </c>
      <c r="C71" s="30">
        <v>11788</v>
      </c>
      <c r="D71" s="30">
        <v>11996</v>
      </c>
      <c r="E71" s="30">
        <v>12477</v>
      </c>
      <c r="F71" s="30">
        <v>11788</v>
      </c>
      <c r="G71" s="30">
        <v>12477</v>
      </c>
      <c r="H71" s="30">
        <v>9732</v>
      </c>
    </row>
    <row r="72" spans="1:11" ht="18.75" customHeight="1" x14ac:dyDescent="0.2">
      <c r="A72" s="32"/>
      <c r="B72" s="33" t="s">
        <v>12</v>
      </c>
      <c r="C72" s="30">
        <v>5590</v>
      </c>
      <c r="D72" s="30">
        <v>4706</v>
      </c>
      <c r="E72" s="30">
        <v>5471</v>
      </c>
      <c r="F72" s="30">
        <v>5590</v>
      </c>
      <c r="G72" s="30">
        <v>5471</v>
      </c>
      <c r="H72" s="30">
        <v>7593</v>
      </c>
    </row>
    <row r="73" spans="1:11" ht="18.75" customHeight="1" thickBot="1" x14ac:dyDescent="0.25">
      <c r="A73" s="58"/>
      <c r="B73" s="78" t="s">
        <v>3</v>
      </c>
      <c r="C73" s="79">
        <v>22825</v>
      </c>
      <c r="D73" s="79">
        <v>22986</v>
      </c>
      <c r="E73" s="79">
        <v>22352</v>
      </c>
      <c r="F73" s="79">
        <v>22825</v>
      </c>
      <c r="G73" s="79">
        <v>22352</v>
      </c>
      <c r="H73" s="79">
        <v>23000</v>
      </c>
    </row>
    <row r="74" spans="1:11" x14ac:dyDescent="0.2">
      <c r="B74" s="17"/>
      <c r="C74" s="17"/>
      <c r="E74" s="80"/>
      <c r="F74" s="80"/>
      <c r="G74" s="80"/>
      <c r="H74" s="80"/>
    </row>
    <row r="77" spans="1:11" x14ac:dyDescent="0.2">
      <c r="B77" s="372" t="s">
        <v>228</v>
      </c>
      <c r="C77" s="372"/>
      <c r="D77" s="372"/>
      <c r="E77" s="372"/>
      <c r="F77" s="372"/>
      <c r="G77" s="372"/>
      <c r="H77" s="372"/>
    </row>
    <row r="78" spans="1:11" ht="13.5" thickBot="1" x14ac:dyDescent="0.25">
      <c r="H78" s="166" t="s">
        <v>13</v>
      </c>
    </row>
    <row r="79" spans="1:11" ht="39" customHeight="1" thickBot="1" x14ac:dyDescent="0.25">
      <c r="A79" s="57"/>
      <c r="B79" s="18"/>
      <c r="C79" s="367" t="s">
        <v>7</v>
      </c>
      <c r="D79" s="377"/>
      <c r="E79" s="370"/>
      <c r="F79" s="367" t="s">
        <v>147</v>
      </c>
      <c r="G79" s="370"/>
      <c r="H79" s="167" t="s">
        <v>8</v>
      </c>
    </row>
    <row r="80" spans="1:11" ht="17.25" customHeight="1" x14ac:dyDescent="0.2">
      <c r="A80" s="32"/>
      <c r="B80" s="20" t="s">
        <v>0</v>
      </c>
      <c r="C80" s="22" t="s">
        <v>146</v>
      </c>
      <c r="D80" s="22" t="s">
        <v>112</v>
      </c>
      <c r="E80" s="22" t="s">
        <v>146</v>
      </c>
      <c r="F80" s="22" t="s">
        <v>146</v>
      </c>
      <c r="G80" s="22" t="s">
        <v>146</v>
      </c>
      <c r="H80" s="22" t="s">
        <v>149</v>
      </c>
    </row>
    <row r="81" spans="1:8" ht="16.5" customHeight="1" thickBot="1" x14ac:dyDescent="0.25">
      <c r="A81" s="32"/>
      <c r="B81" s="23"/>
      <c r="C81" s="71">
        <v>2017</v>
      </c>
      <c r="D81" s="71">
        <v>2017</v>
      </c>
      <c r="E81" s="71">
        <v>2016</v>
      </c>
      <c r="F81" s="24">
        <v>2017</v>
      </c>
      <c r="G81" s="25">
        <v>2016</v>
      </c>
      <c r="H81" s="71">
        <v>2017</v>
      </c>
    </row>
    <row r="82" spans="1:8" ht="20.25" customHeight="1" thickBot="1" x14ac:dyDescent="0.25">
      <c r="A82" s="58"/>
      <c r="B82" s="26"/>
      <c r="C82" s="27" t="s">
        <v>1</v>
      </c>
      <c r="D82" s="27" t="s">
        <v>1</v>
      </c>
      <c r="E82" s="27" t="s">
        <v>1</v>
      </c>
      <c r="F82" s="27" t="s">
        <v>1</v>
      </c>
      <c r="G82" s="27" t="s">
        <v>1</v>
      </c>
      <c r="H82" s="180" t="s">
        <v>1</v>
      </c>
    </row>
    <row r="83" spans="1:8" ht="18.75" customHeight="1" x14ac:dyDescent="0.2">
      <c r="A83" s="77"/>
      <c r="B83" s="33" t="s">
        <v>91</v>
      </c>
      <c r="C83" s="30"/>
      <c r="D83" s="30"/>
      <c r="E83" s="30"/>
      <c r="F83" s="30"/>
      <c r="G83" s="30"/>
      <c r="H83" s="30"/>
    </row>
    <row r="84" spans="1:8" ht="18.75" customHeight="1" x14ac:dyDescent="0.2">
      <c r="A84" s="77"/>
      <c r="B84" s="41" t="s">
        <v>2</v>
      </c>
      <c r="C84" s="30">
        <v>6917</v>
      </c>
      <c r="D84" s="30">
        <v>7078</v>
      </c>
      <c r="E84" s="30">
        <v>6324</v>
      </c>
      <c r="F84" s="30">
        <v>6917</v>
      </c>
      <c r="G84" s="30">
        <v>6324</v>
      </c>
      <c r="H84" s="30">
        <v>5089</v>
      </c>
    </row>
    <row r="85" spans="1:8" ht="18.75" customHeight="1" x14ac:dyDescent="0.2">
      <c r="A85" s="77"/>
      <c r="B85" s="41" t="s">
        <v>104</v>
      </c>
      <c r="C85" s="30">
        <v>1275</v>
      </c>
      <c r="D85" s="30">
        <v>1256</v>
      </c>
      <c r="E85" s="30">
        <v>0</v>
      </c>
      <c r="F85" s="30">
        <v>1275</v>
      </c>
      <c r="G85" s="30">
        <v>0</v>
      </c>
      <c r="H85" s="30">
        <v>1187</v>
      </c>
    </row>
    <row r="86" spans="1:8" ht="18.75" customHeight="1" x14ac:dyDescent="0.2">
      <c r="A86" s="77"/>
      <c r="B86" s="41" t="s">
        <v>5</v>
      </c>
      <c r="C86" s="30">
        <v>12682</v>
      </c>
      <c r="D86" s="30">
        <v>13705</v>
      </c>
      <c r="E86" s="30">
        <v>13663</v>
      </c>
      <c r="F86" s="30">
        <v>12682</v>
      </c>
      <c r="G86" s="30">
        <v>13663</v>
      </c>
      <c r="H86" s="30">
        <v>12275</v>
      </c>
    </row>
    <row r="87" spans="1:8" ht="18.75" customHeight="1" x14ac:dyDescent="0.2">
      <c r="A87" s="32"/>
      <c r="B87" s="177" t="s">
        <v>12</v>
      </c>
      <c r="C87" s="34">
        <v>6239</v>
      </c>
      <c r="D87" s="34">
        <v>5903</v>
      </c>
      <c r="E87" s="34">
        <v>5715</v>
      </c>
      <c r="F87" s="34">
        <v>6239</v>
      </c>
      <c r="G87" s="34">
        <v>5715</v>
      </c>
      <c r="H87" s="34">
        <f>8855-232</f>
        <v>8623</v>
      </c>
    </row>
    <row r="88" spans="1:8" ht="18.75" customHeight="1" x14ac:dyDescent="0.2">
      <c r="A88" s="32"/>
      <c r="B88" s="33" t="s">
        <v>92</v>
      </c>
      <c r="C88" s="30">
        <v>27113</v>
      </c>
      <c r="D88" s="30">
        <v>27942</v>
      </c>
      <c r="E88" s="30">
        <v>25702</v>
      </c>
      <c r="F88" s="30">
        <v>27113</v>
      </c>
      <c r="G88" s="30">
        <v>25702</v>
      </c>
      <c r="H88" s="30">
        <f>SUM(H84:H87)</f>
        <v>27174</v>
      </c>
    </row>
    <row r="89" spans="1:8" ht="18.75" customHeight="1" x14ac:dyDescent="0.2">
      <c r="A89" s="32"/>
      <c r="B89" s="33" t="s">
        <v>93</v>
      </c>
      <c r="C89" s="30"/>
      <c r="D89" s="30"/>
      <c r="E89" s="30"/>
      <c r="F89" s="30"/>
      <c r="G89" s="30"/>
      <c r="H89" s="30"/>
    </row>
    <row r="90" spans="1:8" ht="18.75" customHeight="1" x14ac:dyDescent="0.2">
      <c r="A90" s="32"/>
      <c r="B90" s="41" t="s">
        <v>2</v>
      </c>
      <c r="C90" s="30">
        <v>2745</v>
      </c>
      <c r="D90" s="30">
        <v>2050</v>
      </c>
      <c r="E90" s="30">
        <v>1920</v>
      </c>
      <c r="F90" s="30">
        <v>2745</v>
      </c>
      <c r="G90" s="30">
        <v>1920</v>
      </c>
      <c r="H90" s="30">
        <v>601</v>
      </c>
    </row>
    <row r="91" spans="1:8" ht="18.75" customHeight="1" x14ac:dyDescent="0.2">
      <c r="A91" s="32"/>
      <c r="B91" s="41" t="s">
        <v>104</v>
      </c>
      <c r="C91" s="30">
        <v>0</v>
      </c>
      <c r="D91" s="30">
        <v>0</v>
      </c>
      <c r="E91" s="30">
        <v>0</v>
      </c>
      <c r="F91" s="30">
        <v>0</v>
      </c>
      <c r="G91" s="30">
        <v>0</v>
      </c>
      <c r="H91" s="30">
        <v>0</v>
      </c>
    </row>
    <row r="92" spans="1:8" ht="18.75" customHeight="1" x14ac:dyDescent="0.2">
      <c r="A92" s="32"/>
      <c r="B92" s="41" t="s">
        <v>5</v>
      </c>
      <c r="C92" s="30">
        <v>894</v>
      </c>
      <c r="D92" s="30">
        <v>1709</v>
      </c>
      <c r="E92" s="30">
        <v>1186</v>
      </c>
      <c r="F92" s="30">
        <v>894</v>
      </c>
      <c r="G92" s="30">
        <v>1186</v>
      </c>
      <c r="H92" s="30">
        <v>2543</v>
      </c>
    </row>
    <row r="93" spans="1:8" ht="18.75" customHeight="1" x14ac:dyDescent="0.2">
      <c r="A93" s="32"/>
      <c r="B93" s="177" t="s">
        <v>12</v>
      </c>
      <c r="C93" s="34">
        <v>649</v>
      </c>
      <c r="D93" s="34">
        <v>1197</v>
      </c>
      <c r="E93" s="34">
        <v>244</v>
      </c>
      <c r="F93" s="34">
        <v>649</v>
      </c>
      <c r="G93" s="34">
        <v>244</v>
      </c>
      <c r="H93" s="34">
        <f>1262-232</f>
        <v>1030</v>
      </c>
    </row>
    <row r="94" spans="1:8" ht="18.75" customHeight="1" x14ac:dyDescent="0.2">
      <c r="A94" s="32"/>
      <c r="B94" s="33" t="s">
        <v>94</v>
      </c>
      <c r="C94" s="30">
        <v>4288</v>
      </c>
      <c r="D94" s="30">
        <v>4956</v>
      </c>
      <c r="E94" s="30">
        <v>3350</v>
      </c>
      <c r="F94" s="30">
        <v>4288</v>
      </c>
      <c r="G94" s="30">
        <v>3350</v>
      </c>
      <c r="H94" s="30">
        <f>SUM(H90:H93)</f>
        <v>4174</v>
      </c>
    </row>
    <row r="95" spans="1:8" ht="18.75" customHeight="1" x14ac:dyDescent="0.2">
      <c r="A95" s="32"/>
      <c r="B95" s="33"/>
      <c r="C95" s="30"/>
      <c r="D95" s="30"/>
      <c r="E95" s="30"/>
      <c r="F95" s="30"/>
      <c r="G95" s="30"/>
      <c r="H95" s="30"/>
    </row>
    <row r="96" spans="1:8" ht="18.75" customHeight="1" thickBot="1" x14ac:dyDescent="0.25">
      <c r="A96" s="58"/>
      <c r="B96" s="78" t="s">
        <v>48</v>
      </c>
      <c r="C96" s="79">
        <v>22825</v>
      </c>
      <c r="D96" s="79">
        <v>22986</v>
      </c>
      <c r="E96" s="79">
        <v>22352</v>
      </c>
      <c r="F96" s="79">
        <v>22825</v>
      </c>
      <c r="G96" s="79">
        <v>22352</v>
      </c>
      <c r="H96" s="79">
        <v>23000</v>
      </c>
    </row>
    <row r="97" spans="1:8" ht="61.5" customHeight="1" x14ac:dyDescent="0.2">
      <c r="A97" s="159" t="s">
        <v>110</v>
      </c>
      <c r="B97" s="366" t="s">
        <v>236</v>
      </c>
      <c r="C97" s="366"/>
      <c r="D97" s="366"/>
      <c r="E97" s="366"/>
      <c r="F97" s="366"/>
      <c r="G97" s="366"/>
      <c r="H97" s="366"/>
    </row>
    <row r="98" spans="1:8" x14ac:dyDescent="0.2">
      <c r="B98" s="378" t="s">
        <v>229</v>
      </c>
      <c r="C98" s="378"/>
      <c r="D98" s="378"/>
      <c r="E98" s="378"/>
      <c r="F98" s="378"/>
      <c r="G98" s="378"/>
      <c r="H98" s="181"/>
    </row>
    <row r="99" spans="1:8" ht="11.25" customHeight="1" thickBot="1" x14ac:dyDescent="0.25">
      <c r="E99" s="69" t="s">
        <v>64</v>
      </c>
      <c r="H99" s="181"/>
    </row>
    <row r="100" spans="1:8" ht="10.5" customHeight="1" thickBot="1" x14ac:dyDescent="0.25">
      <c r="B100" s="379" t="s">
        <v>0</v>
      </c>
      <c r="C100" s="380"/>
      <c r="D100" s="383" t="s">
        <v>186</v>
      </c>
      <c r="E100" s="384"/>
      <c r="H100" s="181"/>
    </row>
    <row r="101" spans="1:8" ht="13.5" thickBot="1" x14ac:dyDescent="0.25">
      <c r="B101" s="381"/>
      <c r="C101" s="382"/>
      <c r="D101" s="359" t="s">
        <v>221</v>
      </c>
      <c r="E101" s="165" t="s">
        <v>185</v>
      </c>
      <c r="H101" s="181"/>
    </row>
    <row r="102" spans="1:8" x14ac:dyDescent="0.2">
      <c r="B102" s="135" t="s">
        <v>152</v>
      </c>
      <c r="C102" s="84"/>
      <c r="D102" s="83"/>
      <c r="E102" s="85"/>
      <c r="H102" s="181"/>
    </row>
    <row r="103" spans="1:8" x14ac:dyDescent="0.2">
      <c r="B103" s="136" t="s">
        <v>153</v>
      </c>
      <c r="C103" s="16"/>
      <c r="D103" s="73"/>
      <c r="E103" s="86"/>
      <c r="H103" s="181"/>
    </row>
    <row r="104" spans="1:8" x14ac:dyDescent="0.2">
      <c r="B104" s="137" t="s">
        <v>211</v>
      </c>
      <c r="C104" s="16"/>
      <c r="D104" s="142">
        <v>4150</v>
      </c>
      <c r="E104" s="143">
        <v>4150</v>
      </c>
      <c r="H104" s="181"/>
    </row>
    <row r="105" spans="1:8" x14ac:dyDescent="0.2">
      <c r="B105" s="137" t="s">
        <v>155</v>
      </c>
      <c r="C105" s="16"/>
      <c r="D105" s="142">
        <v>150</v>
      </c>
      <c r="E105" s="143">
        <v>1</v>
      </c>
      <c r="H105" s="181"/>
    </row>
    <row r="106" spans="1:8" x14ac:dyDescent="0.2">
      <c r="B106" s="137" t="s">
        <v>210</v>
      </c>
      <c r="C106" s="16"/>
      <c r="D106" s="142">
        <v>106</v>
      </c>
      <c r="E106" s="143">
        <v>327</v>
      </c>
      <c r="H106" s="181"/>
    </row>
    <row r="107" spans="1:8" x14ac:dyDescent="0.2">
      <c r="B107" s="137" t="s">
        <v>158</v>
      </c>
      <c r="C107" s="16"/>
      <c r="D107" s="142"/>
      <c r="E107" s="143"/>
      <c r="H107" s="181"/>
    </row>
    <row r="108" spans="1:8" x14ac:dyDescent="0.2">
      <c r="B108" s="138" t="s">
        <v>187</v>
      </c>
      <c r="C108" s="16"/>
      <c r="D108" s="142">
        <v>1404</v>
      </c>
      <c r="E108" s="143">
        <v>1404</v>
      </c>
      <c r="H108" s="181"/>
    </row>
    <row r="109" spans="1:8" x14ac:dyDescent="0.2">
      <c r="B109" s="138" t="s">
        <v>188</v>
      </c>
      <c r="C109" s="16"/>
      <c r="D109" s="142">
        <v>96</v>
      </c>
      <c r="E109" s="143">
        <v>113</v>
      </c>
      <c r="H109" s="181"/>
    </row>
    <row r="110" spans="1:8" x14ac:dyDescent="0.2">
      <c r="B110" s="138" t="s">
        <v>159</v>
      </c>
      <c r="C110" s="16"/>
      <c r="D110" s="142">
        <v>261</v>
      </c>
      <c r="E110" s="143">
        <v>601</v>
      </c>
      <c r="H110" s="181"/>
    </row>
    <row r="111" spans="1:8" x14ac:dyDescent="0.2">
      <c r="A111" s="208"/>
      <c r="B111" s="137" t="s">
        <v>209</v>
      </c>
      <c r="C111" s="16"/>
      <c r="D111" s="142">
        <v>1936</v>
      </c>
      <c r="E111" s="143">
        <v>2081</v>
      </c>
      <c r="H111" s="181"/>
    </row>
    <row r="112" spans="1:8" x14ac:dyDescent="0.2">
      <c r="B112" s="137" t="s">
        <v>160</v>
      </c>
      <c r="C112" s="16"/>
      <c r="D112" s="142">
        <v>3295</v>
      </c>
      <c r="E112" s="143">
        <v>2747</v>
      </c>
      <c r="H112" s="181"/>
    </row>
    <row r="113" spans="2:8" ht="13.5" thickBot="1" x14ac:dyDescent="0.25">
      <c r="B113" s="137" t="s">
        <v>161</v>
      </c>
      <c r="C113" s="16"/>
      <c r="D113" s="142">
        <v>87</v>
      </c>
      <c r="E113" s="143">
        <v>71</v>
      </c>
      <c r="H113" s="181"/>
    </row>
    <row r="114" spans="2:8" ht="13.5" thickBot="1" x14ac:dyDescent="0.25">
      <c r="B114" s="136" t="s">
        <v>177</v>
      </c>
      <c r="C114" s="16"/>
      <c r="D114" s="87">
        <v>11485</v>
      </c>
      <c r="E114" s="87">
        <v>11495</v>
      </c>
      <c r="G114" s="88"/>
      <c r="H114" s="181"/>
    </row>
    <row r="115" spans="2:8" x14ac:dyDescent="0.2">
      <c r="B115" s="136" t="s">
        <v>178</v>
      </c>
      <c r="C115" s="16"/>
      <c r="D115" s="73"/>
      <c r="E115" s="86"/>
      <c r="H115" s="181"/>
    </row>
    <row r="116" spans="2:8" x14ac:dyDescent="0.2">
      <c r="B116" s="137" t="s">
        <v>162</v>
      </c>
      <c r="C116" s="16"/>
      <c r="D116" s="73"/>
      <c r="E116" s="86"/>
      <c r="H116" s="181"/>
    </row>
    <row r="117" spans="2:8" x14ac:dyDescent="0.2">
      <c r="B117" s="138" t="s">
        <v>187</v>
      </c>
      <c r="C117" s="16"/>
      <c r="D117" s="142">
        <v>9826</v>
      </c>
      <c r="E117" s="143">
        <v>10502</v>
      </c>
      <c r="H117" s="181"/>
    </row>
    <row r="118" spans="2:8" x14ac:dyDescent="0.2">
      <c r="B118" s="138" t="s">
        <v>189</v>
      </c>
      <c r="C118" s="16"/>
      <c r="D118" s="142">
        <v>2627</v>
      </c>
      <c r="E118" s="143">
        <v>1435</v>
      </c>
      <c r="H118" s="181"/>
    </row>
    <row r="119" spans="2:8" x14ac:dyDescent="0.2">
      <c r="B119" s="138" t="s">
        <v>213</v>
      </c>
      <c r="C119" s="16"/>
      <c r="D119" s="142">
        <v>911</v>
      </c>
      <c r="E119" s="143">
        <v>372</v>
      </c>
      <c r="H119" s="181"/>
    </row>
    <row r="120" spans="2:8" x14ac:dyDescent="0.2">
      <c r="B120" s="138" t="s">
        <v>212</v>
      </c>
      <c r="C120" s="16"/>
      <c r="D120" s="142">
        <v>628</v>
      </c>
      <c r="E120" s="143">
        <v>25</v>
      </c>
      <c r="H120" s="181"/>
    </row>
    <row r="121" spans="2:8" x14ac:dyDescent="0.2">
      <c r="B121" s="138" t="s">
        <v>191</v>
      </c>
      <c r="C121" s="16"/>
      <c r="D121" s="142">
        <v>7</v>
      </c>
      <c r="E121" s="143">
        <v>4</v>
      </c>
      <c r="H121" s="181"/>
    </row>
    <row r="122" spans="2:8" x14ac:dyDescent="0.2">
      <c r="B122" s="138" t="s">
        <v>159</v>
      </c>
      <c r="C122" s="16"/>
      <c r="D122" s="142">
        <v>1330</v>
      </c>
      <c r="E122" s="143">
        <v>2415</v>
      </c>
      <c r="H122" s="181"/>
    </row>
    <row r="123" spans="2:8" ht="13.5" thickBot="1" x14ac:dyDescent="0.25">
      <c r="B123" s="137" t="s">
        <v>163</v>
      </c>
      <c r="C123" s="16"/>
      <c r="D123" s="142">
        <v>299</v>
      </c>
      <c r="E123" s="143">
        <v>926</v>
      </c>
      <c r="H123" s="181"/>
    </row>
    <row r="124" spans="2:8" ht="13.5" thickBot="1" x14ac:dyDescent="0.25">
      <c r="B124" s="136" t="s">
        <v>179</v>
      </c>
      <c r="C124" s="16"/>
      <c r="D124" s="87">
        <v>15628</v>
      </c>
      <c r="E124" s="87">
        <v>15679</v>
      </c>
      <c r="H124" s="181"/>
    </row>
    <row r="125" spans="2:8" ht="13.5" thickBot="1" x14ac:dyDescent="0.25">
      <c r="B125" s="141" t="s">
        <v>164</v>
      </c>
      <c r="C125" s="89"/>
      <c r="D125" s="87">
        <v>27113</v>
      </c>
      <c r="E125" s="87">
        <v>27174</v>
      </c>
      <c r="H125" s="181"/>
    </row>
    <row r="126" spans="2:8" ht="12" customHeight="1" x14ac:dyDescent="0.2">
      <c r="B126" s="136" t="s">
        <v>165</v>
      </c>
      <c r="C126" s="16"/>
      <c r="D126" s="73"/>
      <c r="E126" s="86"/>
      <c r="H126" s="181"/>
    </row>
    <row r="127" spans="2:8" ht="12" customHeight="1" x14ac:dyDescent="0.2">
      <c r="B127" s="136" t="s">
        <v>166</v>
      </c>
      <c r="C127" s="16"/>
      <c r="D127" s="73"/>
      <c r="E127" s="86"/>
      <c r="H127" s="181"/>
    </row>
    <row r="128" spans="2:8" x14ac:dyDescent="0.2">
      <c r="B128" s="139" t="s">
        <v>167</v>
      </c>
      <c r="C128" s="16"/>
      <c r="D128" s="142">
        <v>1175</v>
      </c>
      <c r="E128" s="143">
        <v>1169</v>
      </c>
      <c r="H128" s="181"/>
    </row>
    <row r="129" spans="1:8" ht="13.5" thickBot="1" x14ac:dyDescent="0.25">
      <c r="B129" s="139" t="s">
        <v>168</v>
      </c>
      <c r="C129" s="16"/>
      <c r="D129" s="142">
        <v>21650</v>
      </c>
      <c r="E129" s="143">
        <v>21831</v>
      </c>
      <c r="H129" s="181"/>
    </row>
    <row r="130" spans="1:8" ht="13.5" thickBot="1" x14ac:dyDescent="0.25">
      <c r="B130" s="136" t="s">
        <v>169</v>
      </c>
      <c r="C130" s="16"/>
      <c r="D130" s="87">
        <v>22825</v>
      </c>
      <c r="E130" s="87">
        <v>23000</v>
      </c>
      <c r="H130" s="181"/>
    </row>
    <row r="131" spans="1:8" x14ac:dyDescent="0.2">
      <c r="A131" s="210"/>
      <c r="B131" s="136" t="s">
        <v>222</v>
      </c>
      <c r="C131" s="16"/>
      <c r="D131" s="73"/>
      <c r="E131" s="86"/>
      <c r="H131" s="181"/>
    </row>
    <row r="132" spans="1:8" ht="10.5" customHeight="1" x14ac:dyDescent="0.2">
      <c r="B132" s="136" t="s">
        <v>214</v>
      </c>
      <c r="C132" s="16"/>
      <c r="D132" s="73"/>
      <c r="E132" s="86"/>
      <c r="H132" s="181"/>
    </row>
    <row r="133" spans="1:8" ht="12" customHeight="1" x14ac:dyDescent="0.2">
      <c r="B133" s="140" t="s">
        <v>170</v>
      </c>
      <c r="C133" s="16"/>
      <c r="D133" s="73"/>
      <c r="E133" s="86"/>
      <c r="H133" s="181"/>
    </row>
    <row r="134" spans="1:8" x14ac:dyDescent="0.2">
      <c r="B134" s="144" t="s">
        <v>192</v>
      </c>
      <c r="C134" s="16"/>
      <c r="D134" s="142">
        <v>53</v>
      </c>
      <c r="E134" s="143">
        <v>38</v>
      </c>
      <c r="H134" s="181"/>
    </row>
    <row r="135" spans="1:8" x14ac:dyDescent="0.2">
      <c r="B135" s="144" t="s">
        <v>171</v>
      </c>
      <c r="C135" s="16"/>
      <c r="D135" s="142">
        <v>496</v>
      </c>
      <c r="E135" s="143">
        <v>433</v>
      </c>
      <c r="H135" s="181"/>
    </row>
    <row r="136" spans="1:8" ht="13.5" thickBot="1" x14ac:dyDescent="0.25">
      <c r="B136" s="139" t="s">
        <v>173</v>
      </c>
      <c r="C136" s="16"/>
      <c r="D136" s="142">
        <v>849</v>
      </c>
      <c r="E136" s="143">
        <v>606</v>
      </c>
      <c r="H136" s="181"/>
    </row>
    <row r="137" spans="1:8" ht="13.5" thickBot="1" x14ac:dyDescent="0.25">
      <c r="B137" s="136" t="s">
        <v>180</v>
      </c>
      <c r="C137" s="16"/>
      <c r="D137" s="87">
        <v>1398</v>
      </c>
      <c r="E137" s="87">
        <v>1077</v>
      </c>
      <c r="H137" s="181"/>
    </row>
    <row r="138" spans="1:8" x14ac:dyDescent="0.2">
      <c r="B138" s="136" t="s">
        <v>181</v>
      </c>
      <c r="C138" s="16"/>
      <c r="D138" s="73"/>
      <c r="E138" s="86"/>
      <c r="H138" s="181"/>
    </row>
    <row r="139" spans="1:8" x14ac:dyDescent="0.2">
      <c r="B139" s="140" t="s">
        <v>170</v>
      </c>
      <c r="C139" s="16"/>
      <c r="D139" s="73"/>
      <c r="E139" s="86"/>
      <c r="H139" s="181"/>
    </row>
    <row r="140" spans="1:8" x14ac:dyDescent="0.2">
      <c r="B140" s="138" t="s">
        <v>194</v>
      </c>
      <c r="C140" s="16"/>
      <c r="D140" s="142">
        <v>163</v>
      </c>
      <c r="E140" s="143">
        <v>175</v>
      </c>
      <c r="H140" s="181"/>
    </row>
    <row r="141" spans="1:8" x14ac:dyDescent="0.2">
      <c r="B141" s="138" t="s">
        <v>171</v>
      </c>
      <c r="C141" s="16"/>
      <c r="D141" s="142">
        <v>2061</v>
      </c>
      <c r="E141" s="143">
        <v>1974</v>
      </c>
      <c r="H141" s="181"/>
    </row>
    <row r="142" spans="1:8" x14ac:dyDescent="0.2">
      <c r="B142" s="139" t="s">
        <v>173</v>
      </c>
      <c r="C142" s="16"/>
      <c r="D142" s="142">
        <v>142</v>
      </c>
      <c r="E142" s="143">
        <v>125</v>
      </c>
      <c r="H142" s="181"/>
    </row>
    <row r="143" spans="1:8" ht="13.5" thickBot="1" x14ac:dyDescent="0.25">
      <c r="B143" s="139" t="s">
        <v>174</v>
      </c>
      <c r="C143" s="16"/>
      <c r="D143" s="142">
        <v>524</v>
      </c>
      <c r="E143" s="143">
        <v>823</v>
      </c>
      <c r="H143" s="181"/>
    </row>
    <row r="144" spans="1:8" ht="13.5" thickBot="1" x14ac:dyDescent="0.25">
      <c r="B144" s="136" t="s">
        <v>176</v>
      </c>
      <c r="C144" s="16"/>
      <c r="D144" s="87">
        <v>2890</v>
      </c>
      <c r="E144" s="87">
        <v>3097</v>
      </c>
      <c r="H144" s="181"/>
    </row>
    <row r="145" spans="1:30" ht="13.5" thickBot="1" x14ac:dyDescent="0.25">
      <c r="B145" s="357" t="s">
        <v>215</v>
      </c>
      <c r="C145" s="89"/>
      <c r="D145" s="87">
        <v>27113</v>
      </c>
      <c r="E145" s="87">
        <v>27174</v>
      </c>
      <c r="H145" s="181"/>
      <c r="J145" s="90"/>
      <c r="K145" s="90"/>
    </row>
    <row r="146" spans="1:30" x14ac:dyDescent="0.2">
      <c r="B146" s="181"/>
      <c r="C146" s="181"/>
      <c r="D146" s="181"/>
      <c r="E146" s="181"/>
      <c r="F146" s="181"/>
      <c r="G146" s="181"/>
      <c r="H146" s="181"/>
    </row>
    <row r="147" spans="1:30" ht="29.25" customHeight="1" x14ac:dyDescent="0.2">
      <c r="A147" s="182" t="s">
        <v>11</v>
      </c>
      <c r="B147" s="16"/>
      <c r="C147" s="16"/>
      <c r="D147" s="16"/>
      <c r="E147" s="80"/>
      <c r="F147" s="80"/>
      <c r="G147" s="80"/>
      <c r="H147" s="80"/>
    </row>
    <row r="148" spans="1:30" ht="25.5" customHeight="1" thickBot="1" x14ac:dyDescent="0.25">
      <c r="A148" s="91" t="s">
        <v>43</v>
      </c>
      <c r="B148" s="385" t="s">
        <v>220</v>
      </c>
      <c r="C148" s="385"/>
      <c r="D148" s="385"/>
      <c r="E148" s="385"/>
      <c r="F148" s="385"/>
      <c r="G148" s="385"/>
      <c r="H148" s="385"/>
    </row>
    <row r="149" spans="1:30" ht="48" customHeight="1" thickBot="1" x14ac:dyDescent="0.25">
      <c r="A149" s="91" t="s">
        <v>46</v>
      </c>
      <c r="B149" s="386" t="s">
        <v>217</v>
      </c>
      <c r="C149" s="386"/>
      <c r="D149" s="386"/>
      <c r="E149" s="386"/>
      <c r="F149" s="386"/>
      <c r="G149" s="386"/>
      <c r="H149" s="386"/>
      <c r="Z149" s="404"/>
      <c r="AA149" s="389"/>
      <c r="AB149" s="390"/>
      <c r="AC149" s="391"/>
      <c r="AD149" s="183"/>
    </row>
    <row r="150" spans="1:30" ht="136.5" customHeight="1" x14ac:dyDescent="0.2">
      <c r="A150" s="91" t="s">
        <v>44</v>
      </c>
      <c r="B150" s="386" t="s">
        <v>225</v>
      </c>
      <c r="C150" s="386"/>
      <c r="D150" s="386"/>
      <c r="E150" s="386"/>
      <c r="F150" s="386"/>
      <c r="G150" s="386"/>
      <c r="H150" s="386"/>
      <c r="Z150" s="405"/>
      <c r="AA150" s="105"/>
      <c r="AB150" s="105"/>
      <c r="AC150" s="105"/>
      <c r="AD150" s="105"/>
    </row>
    <row r="151" spans="1:30" x14ac:dyDescent="0.2">
      <c r="A151" s="91"/>
      <c r="B151" s="163"/>
      <c r="C151" s="163"/>
      <c r="D151" s="163"/>
      <c r="E151" s="163"/>
      <c r="F151" s="163"/>
      <c r="G151" s="163"/>
      <c r="H151" s="163"/>
      <c r="Z151" s="405"/>
      <c r="AA151" s="22"/>
      <c r="AB151" s="22"/>
      <c r="AC151" s="22"/>
      <c r="AD151" s="22"/>
    </row>
    <row r="152" spans="1:30" x14ac:dyDescent="0.2">
      <c r="A152" s="91"/>
      <c r="B152" s="160" t="s">
        <v>195</v>
      </c>
      <c r="C152" s="92"/>
      <c r="D152" s="160"/>
      <c r="E152" s="163"/>
      <c r="F152" s="163"/>
      <c r="G152" s="163"/>
      <c r="H152" s="163"/>
      <c r="Z152" s="405"/>
      <c r="AA152" s="22"/>
      <c r="AB152" s="22"/>
      <c r="AC152" s="22"/>
      <c r="AD152" s="22"/>
    </row>
    <row r="153" spans="1:30" ht="13.5" thickBot="1" x14ac:dyDescent="0.25">
      <c r="A153" s="91"/>
      <c r="B153" s="160"/>
      <c r="C153" s="147" t="s">
        <v>64</v>
      </c>
      <c r="E153" s="163"/>
      <c r="F153" s="163"/>
      <c r="G153" s="163"/>
      <c r="H153" s="163"/>
      <c r="Z153" s="405"/>
      <c r="AA153" s="22"/>
      <c r="AB153" s="22"/>
      <c r="AC153" s="22"/>
      <c r="AD153" s="22"/>
    </row>
    <row r="154" spans="1:30" ht="13.5" thickBot="1" x14ac:dyDescent="0.25">
      <c r="A154" s="91"/>
      <c r="B154" s="392" t="s">
        <v>0</v>
      </c>
      <c r="C154" s="354" t="s">
        <v>186</v>
      </c>
      <c r="D154" s="348"/>
      <c r="E154" s="163"/>
      <c r="F154" s="163"/>
      <c r="G154" s="163"/>
      <c r="H154" s="163"/>
      <c r="Z154" s="405"/>
      <c r="AA154" s="22"/>
      <c r="AB154" s="22"/>
      <c r="AC154" s="22"/>
      <c r="AD154" s="22"/>
    </row>
    <row r="155" spans="1:30" ht="13.5" thickBot="1" x14ac:dyDescent="0.25">
      <c r="A155" s="91"/>
      <c r="B155" s="393"/>
      <c r="C155" s="148" t="s">
        <v>200</v>
      </c>
      <c r="D155" s="349" t="s">
        <v>196</v>
      </c>
      <c r="E155" s="163"/>
      <c r="F155" s="163"/>
      <c r="G155" s="163"/>
      <c r="H155" s="163"/>
      <c r="Z155" s="405"/>
      <c r="AA155" s="22"/>
      <c r="AB155" s="22"/>
      <c r="AC155" s="22"/>
      <c r="AD155" s="22"/>
    </row>
    <row r="156" spans="1:30" x14ac:dyDescent="0.2">
      <c r="A156" s="91"/>
      <c r="B156" s="93" t="s">
        <v>198</v>
      </c>
      <c r="C156" s="150">
        <v>23164</v>
      </c>
      <c r="D156" s="350">
        <v>19789</v>
      </c>
      <c r="E156" s="163"/>
      <c r="F156" s="163"/>
      <c r="G156" s="163"/>
      <c r="H156" s="163"/>
      <c r="Z156" s="405"/>
      <c r="AA156" s="22"/>
      <c r="AB156" s="22"/>
      <c r="AC156" s="22"/>
      <c r="AD156" s="22"/>
    </row>
    <row r="157" spans="1:30" x14ac:dyDescent="0.2">
      <c r="A157" s="91"/>
      <c r="B157" s="146"/>
      <c r="C157" s="151"/>
      <c r="D157" s="351"/>
      <c r="E157" s="163"/>
      <c r="F157" s="163"/>
      <c r="G157" s="163"/>
      <c r="H157" s="163"/>
      <c r="Z157" s="405"/>
      <c r="AA157" s="22"/>
      <c r="AB157" s="22"/>
      <c r="AC157" s="22"/>
      <c r="AD157" s="22"/>
    </row>
    <row r="158" spans="1:30" x14ac:dyDescent="0.2">
      <c r="A158" s="91"/>
      <c r="B158" s="146" t="s">
        <v>204</v>
      </c>
      <c r="C158" s="353">
        <v>372</v>
      </c>
      <c r="D158" s="352">
        <v>24</v>
      </c>
      <c r="E158" s="163"/>
      <c r="F158" s="163"/>
      <c r="G158" s="163"/>
      <c r="H158" s="163"/>
      <c r="Z158" s="405"/>
      <c r="AA158" s="22"/>
      <c r="AB158" s="22"/>
      <c r="AC158" s="22"/>
      <c r="AD158" s="22"/>
    </row>
    <row r="159" spans="1:30" x14ac:dyDescent="0.2">
      <c r="A159" s="91"/>
      <c r="B159" s="146" t="s">
        <v>206</v>
      </c>
      <c r="C159" s="353">
        <v>-800</v>
      </c>
      <c r="D159" s="352">
        <v>-384</v>
      </c>
      <c r="E159" s="163"/>
      <c r="F159" s="163"/>
      <c r="G159" s="163"/>
      <c r="H159" s="163"/>
      <c r="Z159" s="405"/>
      <c r="AA159" s="22"/>
      <c r="AB159" s="22"/>
      <c r="AC159" s="22"/>
      <c r="AD159" s="22"/>
    </row>
    <row r="160" spans="1:30" x14ac:dyDescent="0.2">
      <c r="A160" s="91"/>
      <c r="B160" s="146" t="s">
        <v>5</v>
      </c>
      <c r="C160" s="353">
        <v>264</v>
      </c>
      <c r="D160" s="352">
        <v>268</v>
      </c>
      <c r="E160" s="163"/>
      <c r="F160" s="163"/>
      <c r="G160" s="163"/>
      <c r="H160" s="163"/>
      <c r="Z160" s="405"/>
      <c r="AA160" s="22"/>
      <c r="AB160" s="22"/>
      <c r="AC160" s="22"/>
      <c r="AD160" s="22"/>
    </row>
    <row r="161" spans="1:30" ht="13.5" thickBot="1" x14ac:dyDescent="0.25">
      <c r="A161" s="91"/>
      <c r="B161" s="212"/>
      <c r="C161" s="213"/>
      <c r="D161" s="352"/>
      <c r="E161" s="211"/>
      <c r="F161" s="211"/>
      <c r="G161" s="211"/>
      <c r="H161" s="211"/>
      <c r="Z161" s="405"/>
      <c r="AA161" s="22"/>
      <c r="AB161" s="22"/>
      <c r="AC161" s="22"/>
      <c r="AD161" s="22"/>
    </row>
    <row r="162" spans="1:30" ht="13.5" thickBot="1" x14ac:dyDescent="0.25">
      <c r="A162" s="91"/>
      <c r="B162" s="145" t="s">
        <v>199</v>
      </c>
      <c r="C162" s="152">
        <v>23000</v>
      </c>
      <c r="D162" s="350">
        <v>19697</v>
      </c>
      <c r="G162" s="163"/>
      <c r="H162" s="163"/>
      <c r="K162" s="206"/>
      <c r="L162" s="207"/>
      <c r="Z162" s="405"/>
      <c r="AA162" s="22"/>
      <c r="AB162" s="22"/>
      <c r="AC162" s="22"/>
      <c r="AD162" s="22"/>
    </row>
    <row r="163" spans="1:30" x14ac:dyDescent="0.2">
      <c r="A163" s="91"/>
      <c r="B163" s="163"/>
      <c r="C163" s="163"/>
      <c r="D163" s="163"/>
      <c r="E163" s="163"/>
      <c r="F163" s="163"/>
      <c r="G163" s="163"/>
      <c r="H163" s="163"/>
      <c r="Z163" s="405"/>
      <c r="AA163" s="22"/>
      <c r="AB163" s="22"/>
      <c r="AC163" s="22"/>
      <c r="AD163" s="22"/>
    </row>
    <row r="164" spans="1:30" x14ac:dyDescent="0.2">
      <c r="A164" s="91"/>
      <c r="B164" s="160" t="s">
        <v>207</v>
      </c>
      <c r="C164" s="160"/>
      <c r="D164" s="160"/>
      <c r="E164" s="160"/>
      <c r="F164" s="160"/>
      <c r="G164" s="163"/>
      <c r="H164" s="163"/>
      <c r="K164" s="206"/>
      <c r="Z164" s="405"/>
      <c r="AA164" s="22"/>
      <c r="AB164" s="22"/>
      <c r="AC164" s="22"/>
      <c r="AD164" s="22"/>
    </row>
    <row r="165" spans="1:30" ht="18" customHeight="1" thickBot="1" x14ac:dyDescent="0.25">
      <c r="A165" s="91"/>
      <c r="B165" s="160"/>
      <c r="C165" s="160"/>
      <c r="D165" s="160"/>
      <c r="E165" s="160"/>
      <c r="F165" s="94" t="s">
        <v>64</v>
      </c>
      <c r="Z165" s="405"/>
      <c r="AA165" s="24"/>
      <c r="AB165" s="24"/>
      <c r="AC165" s="24"/>
      <c r="AD165" s="25"/>
    </row>
    <row r="166" spans="1:30" ht="18.75" customHeight="1" thickBot="1" x14ac:dyDescent="0.25">
      <c r="A166" s="91"/>
      <c r="B166" s="394" t="s">
        <v>0</v>
      </c>
      <c r="C166" s="395"/>
      <c r="D166" s="400" t="s">
        <v>115</v>
      </c>
      <c r="E166" s="401"/>
      <c r="F166" s="402"/>
      <c r="T166" s="403"/>
      <c r="U166" s="403"/>
      <c r="V166" s="403"/>
      <c r="Z166" s="406"/>
      <c r="AA166" s="27"/>
      <c r="AB166" s="27"/>
      <c r="AC166" s="27"/>
      <c r="AD166" s="27"/>
    </row>
    <row r="167" spans="1:30" ht="24.75" customHeight="1" thickBot="1" x14ac:dyDescent="0.25">
      <c r="A167" s="91"/>
      <c r="B167" s="396"/>
      <c r="C167" s="397"/>
      <c r="D167" s="95" t="s">
        <v>201</v>
      </c>
      <c r="E167" s="149" t="s">
        <v>184</v>
      </c>
      <c r="F167" s="167" t="s">
        <v>8</v>
      </c>
      <c r="T167" s="403"/>
      <c r="U167" s="403"/>
      <c r="Z167" s="184"/>
      <c r="AA167" s="185"/>
      <c r="AB167" s="185"/>
      <c r="AC167" s="60"/>
      <c r="AD167" s="186"/>
    </row>
    <row r="168" spans="1:30" ht="24.75" customHeight="1" x14ac:dyDescent="0.2">
      <c r="A168" s="91"/>
      <c r="B168" s="396"/>
      <c r="C168" s="397"/>
      <c r="D168" s="96" t="s">
        <v>146</v>
      </c>
      <c r="E168" s="97" t="s">
        <v>146</v>
      </c>
      <c r="F168" s="187" t="s">
        <v>149</v>
      </c>
      <c r="Z168" s="111"/>
      <c r="AA168" s="188"/>
      <c r="AB168" s="188"/>
      <c r="AC168" s="189"/>
      <c r="AD168" s="190"/>
    </row>
    <row r="169" spans="1:30" ht="18.75" customHeight="1" x14ac:dyDescent="0.2">
      <c r="A169" s="91"/>
      <c r="B169" s="396"/>
      <c r="C169" s="397"/>
      <c r="D169" s="99">
        <v>2016</v>
      </c>
      <c r="E169" s="100">
        <v>2016</v>
      </c>
      <c r="F169" s="191">
        <v>2017</v>
      </c>
      <c r="Z169" s="111"/>
      <c r="AA169" s="188"/>
      <c r="AB169" s="188"/>
      <c r="AC169" s="189"/>
      <c r="AD169" s="190"/>
    </row>
    <row r="170" spans="1:30" ht="18.75" customHeight="1" x14ac:dyDescent="0.2">
      <c r="A170" s="91"/>
      <c r="B170" s="398"/>
      <c r="C170" s="399"/>
      <c r="D170" s="102" t="s">
        <v>1</v>
      </c>
      <c r="E170" s="103" t="s">
        <v>1</v>
      </c>
      <c r="F170" s="192" t="s">
        <v>1</v>
      </c>
      <c r="Z170" s="111"/>
      <c r="AA170" s="188"/>
      <c r="AB170" s="188"/>
      <c r="AC170" s="189"/>
      <c r="AD170" s="190"/>
    </row>
    <row r="171" spans="1:30" ht="18.75" customHeight="1" x14ac:dyDescent="0.2">
      <c r="A171" s="91"/>
      <c r="B171" s="387" t="s">
        <v>113</v>
      </c>
      <c r="C171" s="388"/>
      <c r="D171" s="108">
        <v>478</v>
      </c>
      <c r="E171" s="109">
        <v>1992</v>
      </c>
      <c r="F171" s="110">
        <v>2526</v>
      </c>
      <c r="Z171" s="111"/>
      <c r="AA171" s="188"/>
      <c r="AB171" s="188"/>
      <c r="AC171" s="189"/>
      <c r="AD171" s="190"/>
    </row>
    <row r="172" spans="1:30" ht="18.75" customHeight="1" thickBot="1" x14ac:dyDescent="0.25">
      <c r="A172" s="91"/>
      <c r="B172" s="407" t="s">
        <v>141</v>
      </c>
      <c r="C172" s="408"/>
      <c r="D172" s="113">
        <v>-20</v>
      </c>
      <c r="E172" s="114">
        <v>4</v>
      </c>
      <c r="F172" s="115">
        <v>14</v>
      </c>
      <c r="Z172" s="123"/>
      <c r="AA172" s="193"/>
      <c r="AB172" s="194"/>
      <c r="AC172" s="195"/>
      <c r="AD172" s="196"/>
    </row>
    <row r="173" spans="1:30" x14ac:dyDescent="0.2">
      <c r="A173" s="91"/>
      <c r="B173" s="409" t="s">
        <v>130</v>
      </c>
      <c r="C173" s="410"/>
      <c r="D173" s="113">
        <v>-29</v>
      </c>
      <c r="E173" s="114">
        <v>-64</v>
      </c>
      <c r="F173" s="115">
        <v>-94</v>
      </c>
    </row>
    <row r="174" spans="1:30" ht="18.75" customHeight="1" x14ac:dyDescent="0.2">
      <c r="A174" s="91"/>
      <c r="B174" s="409" t="s">
        <v>138</v>
      </c>
      <c r="C174" s="410"/>
      <c r="D174" s="113">
        <v>0</v>
      </c>
      <c r="E174" s="114">
        <v>-88</v>
      </c>
      <c r="F174" s="115">
        <v>-88</v>
      </c>
    </row>
    <row r="175" spans="1:30" ht="18.75" customHeight="1" x14ac:dyDescent="0.2">
      <c r="A175" s="91"/>
      <c r="B175" s="407" t="s">
        <v>5</v>
      </c>
      <c r="C175" s="408"/>
      <c r="D175" s="113">
        <v>80</v>
      </c>
      <c r="E175" s="114">
        <v>47</v>
      </c>
      <c r="F175" s="115">
        <v>-54</v>
      </c>
    </row>
    <row r="176" spans="1:30" ht="18.75" customHeight="1" x14ac:dyDescent="0.2">
      <c r="A176" s="91"/>
      <c r="B176" s="387" t="s">
        <v>114</v>
      </c>
      <c r="C176" s="388"/>
      <c r="D176" s="108">
        <v>509</v>
      </c>
      <c r="E176" s="109">
        <v>1891</v>
      </c>
      <c r="F176" s="110">
        <v>2304</v>
      </c>
    </row>
    <row r="177" spans="1:8" ht="18.75" customHeight="1" x14ac:dyDescent="0.2">
      <c r="A177" s="91"/>
      <c r="B177" s="411" t="s">
        <v>133</v>
      </c>
      <c r="C177" s="412"/>
      <c r="D177" s="120">
        <v>40</v>
      </c>
      <c r="E177" s="121">
        <v>471</v>
      </c>
      <c r="F177" s="122">
        <v>789</v>
      </c>
    </row>
    <row r="178" spans="1:8" ht="13.5" thickBot="1" x14ac:dyDescent="0.25">
      <c r="A178" s="91"/>
      <c r="B178" s="413" t="s">
        <v>134</v>
      </c>
      <c r="C178" s="414"/>
      <c r="D178" s="125">
        <v>549</v>
      </c>
      <c r="E178" s="126">
        <v>2362</v>
      </c>
      <c r="F178" s="127">
        <v>3093</v>
      </c>
    </row>
    <row r="179" spans="1:8" x14ac:dyDescent="0.2">
      <c r="A179" s="91"/>
      <c r="B179" s="162"/>
      <c r="C179" s="162"/>
      <c r="D179" s="197"/>
      <c r="E179" s="197"/>
      <c r="F179" s="197"/>
      <c r="G179" s="197"/>
      <c r="H179" s="197"/>
    </row>
    <row r="180" spans="1:8" ht="26.25" customHeight="1" x14ac:dyDescent="0.2">
      <c r="A180" s="91" t="s">
        <v>45</v>
      </c>
      <c r="B180" s="415" t="s">
        <v>223</v>
      </c>
      <c r="C180" s="415"/>
      <c r="D180" s="415"/>
      <c r="E180" s="415"/>
      <c r="F180" s="415"/>
      <c r="G180" s="415"/>
      <c r="H180" s="415"/>
    </row>
    <row r="181" spans="1:8" ht="18.75" customHeight="1" x14ac:dyDescent="0.2">
      <c r="A181" s="91" t="s">
        <v>53</v>
      </c>
      <c r="B181" s="385" t="s">
        <v>234</v>
      </c>
      <c r="C181" s="385"/>
      <c r="D181" s="385"/>
      <c r="E181" s="385"/>
      <c r="F181" s="385"/>
      <c r="G181" s="385"/>
      <c r="H181" s="385"/>
    </row>
    <row r="182" spans="1:8" ht="18.75" customHeight="1" x14ac:dyDescent="0.2">
      <c r="A182" s="91"/>
      <c r="B182" s="385"/>
      <c r="C182" s="385"/>
      <c r="D182" s="385"/>
      <c r="E182" s="385"/>
      <c r="F182" s="385"/>
      <c r="G182" s="385"/>
      <c r="H182" s="385"/>
    </row>
    <row r="183" spans="1:8" ht="13.5" thickBot="1" x14ac:dyDescent="0.25">
      <c r="A183" s="91"/>
      <c r="B183" s="160"/>
      <c r="C183" s="160"/>
      <c r="D183" s="160"/>
      <c r="E183" s="160"/>
      <c r="F183" s="160"/>
      <c r="G183" s="160"/>
      <c r="H183" s="94" t="s">
        <v>64</v>
      </c>
    </row>
    <row r="184" spans="1:8" ht="13.5" thickBot="1" x14ac:dyDescent="0.25">
      <c r="A184" s="91"/>
      <c r="B184" s="128"/>
      <c r="C184" s="389" t="s">
        <v>7</v>
      </c>
      <c r="D184" s="416"/>
      <c r="E184" s="417"/>
      <c r="F184" s="389" t="s">
        <v>147</v>
      </c>
      <c r="G184" s="417"/>
      <c r="H184" s="183" t="s">
        <v>8</v>
      </c>
    </row>
    <row r="185" spans="1:8" ht="18.75" customHeight="1" x14ac:dyDescent="0.2">
      <c r="A185" s="91"/>
      <c r="B185" s="129"/>
      <c r="C185" s="22" t="s">
        <v>146</v>
      </c>
      <c r="D185" s="22" t="s">
        <v>112</v>
      </c>
      <c r="E185" s="22" t="s">
        <v>146</v>
      </c>
      <c r="F185" s="22" t="s">
        <v>146</v>
      </c>
      <c r="G185" s="22" t="s">
        <v>146</v>
      </c>
      <c r="H185" s="22" t="s">
        <v>149</v>
      </c>
    </row>
    <row r="186" spans="1:8" ht="18.75" customHeight="1" x14ac:dyDescent="0.2">
      <c r="A186" s="91"/>
      <c r="B186" s="129"/>
      <c r="C186" s="24">
        <v>2017</v>
      </c>
      <c r="D186" s="24">
        <v>2017</v>
      </c>
      <c r="E186" s="24">
        <v>2016</v>
      </c>
      <c r="F186" s="24">
        <v>2017</v>
      </c>
      <c r="G186" s="24">
        <v>2016</v>
      </c>
      <c r="H186" s="24">
        <v>2017</v>
      </c>
    </row>
    <row r="187" spans="1:8" ht="15" customHeight="1" thickBot="1" x14ac:dyDescent="0.25">
      <c r="A187" s="91"/>
      <c r="B187" s="130"/>
      <c r="C187" s="155" t="s">
        <v>1</v>
      </c>
      <c r="D187" s="155" t="s">
        <v>1</v>
      </c>
      <c r="E187" s="155" t="s">
        <v>1</v>
      </c>
      <c r="F187" s="155" t="s">
        <v>1</v>
      </c>
      <c r="G187" s="155" t="s">
        <v>1</v>
      </c>
      <c r="H187" s="155" t="s">
        <v>1</v>
      </c>
    </row>
    <row r="188" spans="1:8" s="200" customFormat="1" ht="28.5" customHeight="1" thickBot="1" x14ac:dyDescent="0.2">
      <c r="A188" s="199"/>
      <c r="B188" s="131" t="s">
        <v>71</v>
      </c>
      <c r="C188" s="203">
        <v>-121</v>
      </c>
      <c r="D188" s="203">
        <v>-174</v>
      </c>
      <c r="E188" s="203">
        <v>103</v>
      </c>
      <c r="F188" s="203">
        <v>-295</v>
      </c>
      <c r="G188" s="203">
        <v>167</v>
      </c>
      <c r="H188" s="203">
        <v>251</v>
      </c>
    </row>
    <row r="189" spans="1:8" s="200" customFormat="1" ht="33" customHeight="1" thickBot="1" x14ac:dyDescent="0.2">
      <c r="A189" s="199"/>
      <c r="B189" s="131" t="s">
        <v>72</v>
      </c>
      <c r="C189" s="203">
        <v>-351</v>
      </c>
      <c r="D189" s="203">
        <v>-420</v>
      </c>
      <c r="E189" s="203">
        <v>-628</v>
      </c>
      <c r="F189" s="203">
        <v>-771</v>
      </c>
      <c r="G189" s="203">
        <v>-995</v>
      </c>
      <c r="H189" s="203">
        <v>-1894</v>
      </c>
    </row>
    <row r="190" spans="1:8" x14ac:dyDescent="0.2">
      <c r="B190" s="133"/>
      <c r="C190" s="198"/>
      <c r="D190" s="198"/>
      <c r="E190" s="198"/>
      <c r="F190" s="198"/>
      <c r="G190" s="198"/>
      <c r="H190" s="198"/>
    </row>
    <row r="191" spans="1:8" x14ac:dyDescent="0.2">
      <c r="A191" s="91" t="s">
        <v>54</v>
      </c>
      <c r="B191" s="385" t="s">
        <v>238</v>
      </c>
      <c r="C191" s="385"/>
      <c r="D191" s="385"/>
      <c r="E191" s="385"/>
      <c r="F191" s="385"/>
      <c r="G191" s="385"/>
      <c r="H191" s="385"/>
    </row>
    <row r="192" spans="1:8" ht="23.25" customHeight="1" x14ac:dyDescent="0.2">
      <c r="A192" s="91" t="s">
        <v>87</v>
      </c>
      <c r="B192" s="385" t="s">
        <v>88</v>
      </c>
      <c r="C192" s="385"/>
      <c r="D192" s="385"/>
      <c r="E192" s="385"/>
      <c r="F192" s="385"/>
      <c r="G192" s="385"/>
      <c r="H192" s="385"/>
    </row>
    <row r="193" spans="1:8" ht="23.25" customHeight="1" x14ac:dyDescent="0.2">
      <c r="B193" s="385"/>
      <c r="C193" s="385"/>
      <c r="D193" s="385"/>
      <c r="E193" s="385"/>
      <c r="F193" s="385"/>
      <c r="G193" s="385"/>
      <c r="H193" s="385"/>
    </row>
    <row r="194" spans="1:8" ht="9" customHeight="1" x14ac:dyDescent="0.2">
      <c r="B194" s="16"/>
      <c r="C194" s="16"/>
      <c r="D194" s="16"/>
    </row>
    <row r="195" spans="1:8" x14ac:dyDescent="0.2">
      <c r="A195" s="134" t="s">
        <v>52</v>
      </c>
      <c r="B195" s="16"/>
      <c r="C195" s="134"/>
      <c r="D195" s="134"/>
      <c r="E195" s="134" t="s">
        <v>16</v>
      </c>
      <c r="F195" s="134"/>
      <c r="G195" s="134"/>
    </row>
    <row r="196" spans="1:8" x14ac:dyDescent="0.2">
      <c r="A196" s="134" t="s">
        <v>208</v>
      </c>
      <c r="B196" s="16"/>
      <c r="C196" s="134"/>
      <c r="D196" s="134"/>
      <c r="E196" s="134" t="s">
        <v>95</v>
      </c>
      <c r="F196" s="134"/>
      <c r="G196" s="134"/>
    </row>
    <row r="198" spans="1:8" ht="51" customHeight="1" x14ac:dyDescent="0.2">
      <c r="B198" s="385"/>
      <c r="C198" s="385"/>
      <c r="D198" s="385"/>
      <c r="E198" s="385"/>
      <c r="F198" s="385"/>
      <c r="G198" s="385"/>
      <c r="H198" s="385"/>
    </row>
    <row r="199" spans="1:8" x14ac:dyDescent="0.2">
      <c r="B199" s="385"/>
      <c r="C199" s="385"/>
      <c r="D199" s="385"/>
      <c r="E199" s="385"/>
      <c r="F199" s="385"/>
      <c r="G199" s="385"/>
      <c r="H199" s="385"/>
    </row>
    <row r="202" spans="1:8" x14ac:dyDescent="0.2">
      <c r="B202" s="418"/>
      <c r="C202" s="418"/>
      <c r="D202" s="418"/>
      <c r="E202" s="418"/>
      <c r="F202" s="418"/>
      <c r="G202" s="418"/>
      <c r="H202" s="418"/>
    </row>
    <row r="203" spans="1:8" x14ac:dyDescent="0.2">
      <c r="B203" s="418"/>
      <c r="C203" s="418"/>
      <c r="D203" s="418"/>
      <c r="E203" s="418"/>
      <c r="F203" s="418"/>
      <c r="G203" s="418"/>
      <c r="H203" s="418"/>
    </row>
    <row r="204" spans="1:8" x14ac:dyDescent="0.2">
      <c r="B204" s="418"/>
      <c r="C204" s="418"/>
      <c r="D204" s="418"/>
      <c r="E204" s="418"/>
      <c r="F204" s="418"/>
      <c r="G204" s="418"/>
      <c r="H204" s="418"/>
    </row>
    <row r="210" spans="1:4" x14ac:dyDescent="0.2">
      <c r="A210" s="16"/>
      <c r="B210" s="201"/>
      <c r="C210" s="16"/>
      <c r="D210" s="16"/>
    </row>
    <row r="212" spans="1:4" x14ac:dyDescent="0.2">
      <c r="A212" s="16"/>
      <c r="B212" s="202"/>
      <c r="C212" s="16"/>
      <c r="D212" s="16"/>
    </row>
  </sheetData>
  <mergeCells count="46">
    <mergeCell ref="B192:H193"/>
    <mergeCell ref="B198:H199"/>
    <mergeCell ref="B202:H204"/>
    <mergeCell ref="B191:H191"/>
    <mergeCell ref="B177:C177"/>
    <mergeCell ref="B178:C178"/>
    <mergeCell ref="B180:H180"/>
    <mergeCell ref="B181:H182"/>
    <mergeCell ref="C184:E184"/>
    <mergeCell ref="F184:G184"/>
    <mergeCell ref="B176:C176"/>
    <mergeCell ref="AA149:AC149"/>
    <mergeCell ref="B150:H150"/>
    <mergeCell ref="B154:B155"/>
    <mergeCell ref="B166:C170"/>
    <mergeCell ref="D166:F166"/>
    <mergeCell ref="T166:V166"/>
    <mergeCell ref="T167:U167"/>
    <mergeCell ref="Z149:Z166"/>
    <mergeCell ref="B171:C171"/>
    <mergeCell ref="B172:C172"/>
    <mergeCell ref="B173:C173"/>
    <mergeCell ref="B174:C174"/>
    <mergeCell ref="B175:C175"/>
    <mergeCell ref="B98:G98"/>
    <mergeCell ref="B100:C101"/>
    <mergeCell ref="D100:E100"/>
    <mergeCell ref="B148:H148"/>
    <mergeCell ref="B149:H149"/>
    <mergeCell ref="B97:H97"/>
    <mergeCell ref="C9:E9"/>
    <mergeCell ref="F9:G9"/>
    <mergeCell ref="B36:H36"/>
    <mergeCell ref="C38:E38"/>
    <mergeCell ref="F38:G38"/>
    <mergeCell ref="B48:H48"/>
    <mergeCell ref="C50:E50"/>
    <mergeCell ref="F50:G50"/>
    <mergeCell ref="B77:H77"/>
    <mergeCell ref="C79:E79"/>
    <mergeCell ref="F79:G79"/>
    <mergeCell ref="B7:H7"/>
    <mergeCell ref="B1:H1"/>
    <mergeCell ref="B3:H3"/>
    <mergeCell ref="B4:H4"/>
    <mergeCell ref="B5:H5"/>
  </mergeCells>
  <printOptions horizontalCentered="1"/>
  <pageMargins left="0" right="0" top="0" bottom="0" header="0" footer="0"/>
  <pageSetup paperSize="9" scale="81" fitToHeight="0" orientation="landscape" horizontalDpi="4294967295" verticalDpi="4294967295" r:id="rId1"/>
  <headerFooter alignWithMargins="0"/>
  <rowBreaks count="6" manualBreakCount="6">
    <brk id="35" max="8" man="1"/>
    <brk id="47" max="8" man="1"/>
    <brk id="74" max="8" man="1"/>
    <brk id="97" max="8" man="1"/>
    <brk id="145" max="8" man="1"/>
    <brk id="16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dimension ref="A1:H217"/>
  <sheetViews>
    <sheetView showGridLines="0" showZeros="0" tabSelected="1" view="pageBreakPreview" zoomScale="70" zoomScaleNormal="70" zoomScaleSheetLayoutView="70" workbookViewId="0">
      <selection activeCell="B1" sqref="B1:G1"/>
    </sheetView>
  </sheetViews>
  <sheetFormatPr defaultRowHeight="12.75" x14ac:dyDescent="0.15"/>
  <cols>
    <col min="1" max="1" width="7.25" style="217" customWidth="1"/>
    <col min="2" max="2" width="45.875" style="289" customWidth="1"/>
    <col min="3" max="4" width="20.5" style="289" customWidth="1"/>
    <col min="5" max="7" width="20.5" style="157" customWidth="1"/>
    <col min="8" max="8" width="20.5" style="218" customWidth="1"/>
    <col min="9" max="16384" width="9" style="157"/>
  </cols>
  <sheetData>
    <row r="1" spans="1:8" ht="16.5" customHeight="1" x14ac:dyDescent="0.15">
      <c r="B1" s="426" t="s">
        <v>4</v>
      </c>
      <c r="C1" s="426"/>
      <c r="D1" s="426"/>
      <c r="E1" s="426"/>
      <c r="F1" s="426"/>
      <c r="G1" s="426"/>
    </row>
    <row r="2" spans="1:8" x14ac:dyDescent="0.15">
      <c r="B2" s="215"/>
      <c r="C2" s="215"/>
      <c r="D2" s="215"/>
      <c r="E2" s="215"/>
      <c r="F2" s="215"/>
    </row>
    <row r="3" spans="1:8" ht="16.5" customHeight="1" x14ac:dyDescent="0.15">
      <c r="B3" s="426" t="s">
        <v>9</v>
      </c>
      <c r="C3" s="426"/>
      <c r="D3" s="426"/>
      <c r="E3" s="426"/>
      <c r="F3" s="426"/>
      <c r="G3" s="426"/>
    </row>
    <row r="4" spans="1:8" ht="16.5" customHeight="1" x14ac:dyDescent="0.15">
      <c r="B4" s="426" t="s">
        <v>10</v>
      </c>
      <c r="C4" s="426"/>
      <c r="D4" s="426"/>
      <c r="E4" s="426"/>
      <c r="F4" s="426"/>
      <c r="G4" s="426"/>
    </row>
    <row r="5" spans="1:8" x14ac:dyDescent="0.15">
      <c r="B5" s="426" t="s">
        <v>55</v>
      </c>
      <c r="C5" s="426"/>
      <c r="D5" s="426"/>
      <c r="E5" s="426"/>
      <c r="F5" s="426"/>
      <c r="G5" s="426"/>
    </row>
    <row r="6" spans="1:8" x14ac:dyDescent="0.15">
      <c r="B6" s="219"/>
      <c r="C6" s="219"/>
      <c r="D6" s="219"/>
    </row>
    <row r="7" spans="1:8" ht="21.75" customHeight="1" x14ac:dyDescent="0.15">
      <c r="B7" s="426" t="s">
        <v>227</v>
      </c>
      <c r="C7" s="426"/>
      <c r="D7" s="426"/>
      <c r="E7" s="426"/>
      <c r="F7" s="426"/>
      <c r="G7" s="426"/>
    </row>
    <row r="8" spans="1:8" ht="21.75" customHeight="1" thickBot="1" x14ac:dyDescent="0.2">
      <c r="A8" s="220"/>
      <c r="B8" s="221"/>
      <c r="C8" s="222"/>
      <c r="D8" s="221"/>
      <c r="E8" s="221"/>
      <c r="H8" s="215" t="s">
        <v>64</v>
      </c>
    </row>
    <row r="9" spans="1:8" ht="35.25" customHeight="1" thickBot="1" x14ac:dyDescent="0.2">
      <c r="A9" s="223"/>
      <c r="B9" s="224"/>
      <c r="C9" s="373" t="s">
        <v>7</v>
      </c>
      <c r="D9" s="425"/>
      <c r="E9" s="376"/>
      <c r="F9" s="373" t="s">
        <v>147</v>
      </c>
      <c r="G9" s="376"/>
      <c r="H9" s="209" t="s">
        <v>148</v>
      </c>
    </row>
    <row r="10" spans="1:8" ht="17.25" customHeight="1" x14ac:dyDescent="0.15">
      <c r="A10" s="225"/>
      <c r="B10" s="226" t="s">
        <v>0</v>
      </c>
      <c r="C10" s="227" t="s">
        <v>146</v>
      </c>
      <c r="D10" s="81" t="s">
        <v>112</v>
      </c>
      <c r="E10" s="81" t="s">
        <v>146</v>
      </c>
      <c r="F10" s="81" t="s">
        <v>146</v>
      </c>
      <c r="G10" s="81" t="s">
        <v>146</v>
      </c>
      <c r="H10" s="81" t="s">
        <v>149</v>
      </c>
    </row>
    <row r="11" spans="1:8" ht="16.5" customHeight="1" x14ac:dyDescent="0.15">
      <c r="A11" s="228"/>
      <c r="B11" s="229"/>
      <c r="C11" s="230">
        <v>2017</v>
      </c>
      <c r="D11" s="230">
        <v>2017</v>
      </c>
      <c r="E11" s="230">
        <v>2016</v>
      </c>
      <c r="F11" s="230">
        <v>2017</v>
      </c>
      <c r="G11" s="231">
        <v>2016</v>
      </c>
      <c r="H11" s="231">
        <v>2017</v>
      </c>
    </row>
    <row r="12" spans="1:8" ht="13.5" thickBot="1" x14ac:dyDescent="0.2">
      <c r="A12" s="232"/>
      <c r="B12" s="233"/>
      <c r="C12" s="205" t="s">
        <v>1</v>
      </c>
      <c r="D12" s="205" t="s">
        <v>1</v>
      </c>
      <c r="E12" s="205" t="s">
        <v>1</v>
      </c>
      <c r="F12" s="205" t="s">
        <v>1</v>
      </c>
      <c r="G12" s="205" t="s">
        <v>1</v>
      </c>
      <c r="H12" s="205" t="s">
        <v>1</v>
      </c>
    </row>
    <row r="13" spans="1:8" x14ac:dyDescent="0.15">
      <c r="A13" s="234" t="s">
        <v>22</v>
      </c>
      <c r="B13" s="235" t="s">
        <v>97</v>
      </c>
      <c r="C13" s="225"/>
      <c r="D13" s="156"/>
      <c r="E13" s="156"/>
      <c r="F13" s="156"/>
      <c r="G13" s="156"/>
      <c r="H13" s="156"/>
    </row>
    <row r="14" spans="1:8" ht="12.75" customHeight="1" x14ac:dyDescent="0.15">
      <c r="A14" s="236"/>
      <c r="B14" s="226"/>
      <c r="C14" s="226"/>
      <c r="D14" s="225"/>
      <c r="E14" s="225"/>
      <c r="F14" s="225"/>
      <c r="G14" s="225"/>
      <c r="H14" s="225"/>
    </row>
    <row r="15" spans="1:8" ht="16.5" customHeight="1" x14ac:dyDescent="0.15">
      <c r="A15" s="236"/>
      <c r="B15" s="226" t="s">
        <v>98</v>
      </c>
      <c r="C15" s="226">
        <v>19847</v>
      </c>
      <c r="D15" s="225">
        <v>18555</v>
      </c>
      <c r="E15" s="225">
        <v>12587</v>
      </c>
      <c r="F15" s="225">
        <v>38402</v>
      </c>
      <c r="G15" s="225">
        <v>25506</v>
      </c>
      <c r="H15" s="225">
        <v>56158</v>
      </c>
    </row>
    <row r="16" spans="1:8" ht="16.5" customHeight="1" x14ac:dyDescent="0.15">
      <c r="A16" s="236"/>
      <c r="B16" s="237" t="s">
        <v>99</v>
      </c>
      <c r="C16" s="225">
        <v>560</v>
      </c>
      <c r="D16" s="225">
        <v>245</v>
      </c>
      <c r="E16" s="225">
        <v>236</v>
      </c>
      <c r="F16" s="225">
        <v>805</v>
      </c>
      <c r="G16" s="225">
        <v>615</v>
      </c>
      <c r="H16" s="225">
        <v>1100</v>
      </c>
    </row>
    <row r="17" spans="1:8" ht="16.5" customHeight="1" x14ac:dyDescent="0.15">
      <c r="A17" s="236"/>
      <c r="B17" s="238" t="s">
        <v>96</v>
      </c>
      <c r="C17" s="238">
        <v>20407</v>
      </c>
      <c r="D17" s="239">
        <v>18800</v>
      </c>
      <c r="E17" s="239">
        <v>12823</v>
      </c>
      <c r="F17" s="239">
        <v>39207</v>
      </c>
      <c r="G17" s="239">
        <v>26121</v>
      </c>
      <c r="H17" s="239">
        <v>57258</v>
      </c>
    </row>
    <row r="18" spans="1:8" ht="15.75" customHeight="1" x14ac:dyDescent="0.15">
      <c r="A18" s="240" t="s">
        <v>24</v>
      </c>
      <c r="B18" s="225" t="s">
        <v>23</v>
      </c>
      <c r="C18" s="225"/>
      <c r="D18" s="241"/>
      <c r="E18" s="241"/>
      <c r="F18" s="241"/>
      <c r="G18" s="241"/>
      <c r="H18" s="241"/>
    </row>
    <row r="19" spans="1:8" ht="16.5" customHeight="1" x14ac:dyDescent="0.15">
      <c r="A19" s="156"/>
      <c r="B19" s="226" t="s">
        <v>21</v>
      </c>
      <c r="C19" s="226">
        <v>11627</v>
      </c>
      <c r="D19" s="225">
        <v>10871</v>
      </c>
      <c r="E19" s="225">
        <v>7303</v>
      </c>
      <c r="F19" s="225">
        <v>22498</v>
      </c>
      <c r="G19" s="225">
        <v>14524</v>
      </c>
      <c r="H19" s="225">
        <v>32324</v>
      </c>
    </row>
    <row r="20" spans="1:8" ht="16.5" customHeight="1" x14ac:dyDescent="0.15">
      <c r="A20" s="156"/>
      <c r="B20" s="226" t="s">
        <v>100</v>
      </c>
      <c r="C20" s="226">
        <v>144</v>
      </c>
      <c r="D20" s="225">
        <v>139</v>
      </c>
      <c r="E20" s="225">
        <v>11</v>
      </c>
      <c r="F20" s="225">
        <v>283</v>
      </c>
      <c r="G20" s="225">
        <v>23</v>
      </c>
      <c r="H20" s="225">
        <v>377</v>
      </c>
    </row>
    <row r="21" spans="1:8" ht="16.5" customHeight="1" x14ac:dyDescent="0.15">
      <c r="A21" s="156"/>
      <c r="B21" s="226" t="s">
        <v>101</v>
      </c>
      <c r="C21" s="226">
        <v>510</v>
      </c>
      <c r="D21" s="225">
        <v>508</v>
      </c>
      <c r="E21" s="225">
        <v>341</v>
      </c>
      <c r="F21" s="225">
        <v>1018</v>
      </c>
      <c r="G21" s="225">
        <v>648</v>
      </c>
      <c r="H21" s="225">
        <v>1493</v>
      </c>
    </row>
    <row r="22" spans="1:8" ht="16.5" customHeight="1" x14ac:dyDescent="0.15">
      <c r="A22" s="156"/>
      <c r="B22" s="226" t="s">
        <v>102</v>
      </c>
      <c r="C22" s="226">
        <v>5846</v>
      </c>
      <c r="D22" s="225">
        <v>5445</v>
      </c>
      <c r="E22" s="225">
        <v>4125</v>
      </c>
      <c r="F22" s="225">
        <v>11291</v>
      </c>
      <c r="G22" s="242">
        <v>9225</v>
      </c>
      <c r="H22" s="242">
        <v>18838</v>
      </c>
    </row>
    <row r="23" spans="1:8" ht="16.5" customHeight="1" x14ac:dyDescent="0.15">
      <c r="A23" s="243"/>
      <c r="B23" s="238" t="s">
        <v>19</v>
      </c>
      <c r="C23" s="238">
        <v>18127</v>
      </c>
      <c r="D23" s="239">
        <v>16963</v>
      </c>
      <c r="E23" s="239">
        <v>11780</v>
      </c>
      <c r="F23" s="239">
        <v>35090</v>
      </c>
      <c r="G23" s="239">
        <v>24420</v>
      </c>
      <c r="H23" s="239">
        <v>53032</v>
      </c>
    </row>
    <row r="24" spans="1:8" x14ac:dyDescent="0.15">
      <c r="A24" s="244" t="s">
        <v>25</v>
      </c>
      <c r="B24" s="245" t="s">
        <v>105</v>
      </c>
      <c r="C24" s="245">
        <v>2280</v>
      </c>
      <c r="D24" s="246">
        <v>1837</v>
      </c>
      <c r="E24" s="246">
        <v>1043</v>
      </c>
      <c r="F24" s="246">
        <v>4117</v>
      </c>
      <c r="G24" s="246">
        <v>1701</v>
      </c>
      <c r="H24" s="246">
        <v>4226</v>
      </c>
    </row>
    <row r="25" spans="1:8" ht="16.5" customHeight="1" x14ac:dyDescent="0.15">
      <c r="A25" s="97" t="s">
        <v>26</v>
      </c>
      <c r="B25" s="238" t="s">
        <v>89</v>
      </c>
      <c r="C25" s="226">
        <v>0</v>
      </c>
      <c r="D25" s="225">
        <v>0</v>
      </c>
      <c r="E25" s="246">
        <v>0</v>
      </c>
      <c r="F25" s="246">
        <v>0</v>
      </c>
      <c r="G25" s="246">
        <v>0</v>
      </c>
      <c r="H25" s="246">
        <v>-340</v>
      </c>
    </row>
    <row r="26" spans="1:8" x14ac:dyDescent="0.15">
      <c r="A26" s="247" t="s">
        <v>27</v>
      </c>
      <c r="B26" s="245" t="s">
        <v>129</v>
      </c>
      <c r="C26" s="245">
        <v>2280</v>
      </c>
      <c r="D26" s="239">
        <v>1837</v>
      </c>
      <c r="E26" s="239">
        <v>1043</v>
      </c>
      <c r="F26" s="239">
        <v>4117</v>
      </c>
      <c r="G26" s="239">
        <v>1701</v>
      </c>
      <c r="H26" s="239">
        <v>3886</v>
      </c>
    </row>
    <row r="27" spans="1:8" ht="16.5" customHeight="1" x14ac:dyDescent="0.15">
      <c r="A27" s="240" t="s">
        <v>28</v>
      </c>
      <c r="B27" s="226" t="s">
        <v>32</v>
      </c>
      <c r="C27" s="226"/>
      <c r="D27" s="225"/>
      <c r="E27" s="225"/>
      <c r="F27" s="225"/>
      <c r="G27" s="225"/>
      <c r="H27" s="225"/>
    </row>
    <row r="28" spans="1:8" ht="16.5" customHeight="1" x14ac:dyDescent="0.15">
      <c r="A28" s="236"/>
      <c r="B28" s="226" t="s">
        <v>41</v>
      </c>
      <c r="C28" s="226">
        <v>610</v>
      </c>
      <c r="D28" s="225">
        <v>510</v>
      </c>
      <c r="E28" s="225">
        <v>225</v>
      </c>
      <c r="F28" s="225">
        <v>1120</v>
      </c>
      <c r="G28" s="225">
        <v>740</v>
      </c>
      <c r="H28" s="225">
        <v>1281</v>
      </c>
    </row>
    <row r="29" spans="1:8" ht="16.5" customHeight="1" x14ac:dyDescent="0.15">
      <c r="A29" s="236"/>
      <c r="B29" s="226" t="s">
        <v>42</v>
      </c>
      <c r="C29" s="226">
        <v>0</v>
      </c>
      <c r="D29" s="225">
        <v>0</v>
      </c>
      <c r="E29" s="225">
        <v>11</v>
      </c>
      <c r="F29" s="249">
        <v>0</v>
      </c>
      <c r="G29" s="225">
        <v>-243</v>
      </c>
      <c r="H29" s="225">
        <v>-903</v>
      </c>
    </row>
    <row r="30" spans="1:8" ht="16.5" customHeight="1" x14ac:dyDescent="0.15">
      <c r="A30" s="236"/>
      <c r="B30" s="226" t="s">
        <v>79</v>
      </c>
      <c r="C30" s="226">
        <v>-79</v>
      </c>
      <c r="D30" s="225">
        <v>-139</v>
      </c>
      <c r="E30" s="225">
        <v>74</v>
      </c>
      <c r="F30" s="225">
        <v>-218</v>
      </c>
      <c r="G30" s="225">
        <v>237</v>
      </c>
      <c r="H30" s="225">
        <v>287</v>
      </c>
    </row>
    <row r="31" spans="1:8" ht="16.5" customHeight="1" x14ac:dyDescent="0.15">
      <c r="A31" s="236"/>
      <c r="B31" s="238" t="s">
        <v>17</v>
      </c>
      <c r="C31" s="238">
        <v>531</v>
      </c>
      <c r="D31" s="239">
        <v>371</v>
      </c>
      <c r="E31" s="239">
        <v>310</v>
      </c>
      <c r="F31" s="239">
        <v>902</v>
      </c>
      <c r="G31" s="239">
        <v>734</v>
      </c>
      <c r="H31" s="239">
        <v>665</v>
      </c>
    </row>
    <row r="32" spans="1:8" x14ac:dyDescent="0.15">
      <c r="A32" s="247" t="s">
        <v>29</v>
      </c>
      <c r="B32" s="245" t="s">
        <v>127</v>
      </c>
      <c r="C32" s="245">
        <v>1749</v>
      </c>
      <c r="D32" s="239">
        <v>1466</v>
      </c>
      <c r="E32" s="239">
        <v>733</v>
      </c>
      <c r="F32" s="239">
        <v>3215</v>
      </c>
      <c r="G32" s="239">
        <v>967</v>
      </c>
      <c r="H32" s="239">
        <v>3221</v>
      </c>
    </row>
    <row r="33" spans="1:8" x14ac:dyDescent="0.15">
      <c r="A33" s="250"/>
      <c r="B33" s="251"/>
      <c r="C33" s="252"/>
      <c r="D33" s="252"/>
      <c r="E33" s="252"/>
      <c r="F33" s="252"/>
    </row>
    <row r="34" spans="1:8" ht="27" customHeight="1" x14ac:dyDescent="0.15">
      <c r="A34" s="218"/>
      <c r="B34" s="426" t="s">
        <v>227</v>
      </c>
      <c r="C34" s="426"/>
      <c r="D34" s="426"/>
      <c r="E34" s="426"/>
      <c r="F34" s="426"/>
      <c r="G34" s="426"/>
    </row>
    <row r="35" spans="1:8" ht="19.5" customHeight="1" thickBot="1" x14ac:dyDescent="0.2">
      <c r="A35" s="253"/>
      <c r="B35" s="221"/>
      <c r="C35" s="221"/>
      <c r="D35" s="221"/>
      <c r="E35" s="221"/>
      <c r="H35" s="221" t="s">
        <v>64</v>
      </c>
    </row>
    <row r="36" spans="1:8" ht="33.75" customHeight="1" thickBot="1" x14ac:dyDescent="0.2">
      <c r="A36" s="154"/>
      <c r="B36" s="224"/>
      <c r="C36" s="373" t="s">
        <v>7</v>
      </c>
      <c r="D36" s="425"/>
      <c r="E36" s="376"/>
      <c r="F36" s="373" t="s">
        <v>147</v>
      </c>
      <c r="G36" s="376"/>
      <c r="H36" s="209" t="s">
        <v>148</v>
      </c>
    </row>
    <row r="37" spans="1:8" ht="17.25" customHeight="1" x14ac:dyDescent="0.15">
      <c r="A37" s="236"/>
      <c r="B37" s="226" t="s">
        <v>0</v>
      </c>
      <c r="C37" s="254" t="s">
        <v>146</v>
      </c>
      <c r="D37" s="81" t="s">
        <v>112</v>
      </c>
      <c r="E37" s="81" t="s">
        <v>146</v>
      </c>
      <c r="F37" s="81" t="s">
        <v>146</v>
      </c>
      <c r="G37" s="81" t="s">
        <v>146</v>
      </c>
      <c r="H37" s="81" t="s">
        <v>149</v>
      </c>
    </row>
    <row r="38" spans="1:8" ht="16.5" customHeight="1" x14ac:dyDescent="0.15">
      <c r="A38" s="236"/>
      <c r="B38" s="229"/>
      <c r="C38" s="255">
        <v>2017</v>
      </c>
      <c r="D38" s="230">
        <v>2017</v>
      </c>
      <c r="E38" s="230">
        <v>2016</v>
      </c>
      <c r="F38" s="230">
        <v>2017</v>
      </c>
      <c r="G38" s="231">
        <v>2016</v>
      </c>
      <c r="H38" s="231">
        <v>2017</v>
      </c>
    </row>
    <row r="39" spans="1:8" ht="35.25" customHeight="1" thickBot="1" x14ac:dyDescent="0.2">
      <c r="A39" s="256"/>
      <c r="B39" s="233"/>
      <c r="C39" s="257" t="s">
        <v>1</v>
      </c>
      <c r="D39" s="257" t="s">
        <v>1</v>
      </c>
      <c r="E39" s="257" t="s">
        <v>1</v>
      </c>
      <c r="F39" s="205" t="s">
        <v>1</v>
      </c>
      <c r="G39" s="205" t="s">
        <v>1</v>
      </c>
      <c r="H39" s="205" t="s">
        <v>1</v>
      </c>
    </row>
    <row r="40" spans="1:8" ht="25.5" customHeight="1" x14ac:dyDescent="0.15">
      <c r="A40" s="258" t="s">
        <v>30</v>
      </c>
      <c r="B40" s="259" t="s">
        <v>34</v>
      </c>
      <c r="C40" s="260">
        <v>0</v>
      </c>
      <c r="D40" s="261">
        <v>0</v>
      </c>
      <c r="E40" s="261">
        <v>0</v>
      </c>
      <c r="F40" s="261">
        <v>0</v>
      </c>
      <c r="G40" s="261">
        <v>0</v>
      </c>
      <c r="H40" s="261">
        <v>0</v>
      </c>
    </row>
    <row r="41" spans="1:8" ht="25.5" customHeight="1" x14ac:dyDescent="0.15">
      <c r="A41" s="247" t="s">
        <v>31</v>
      </c>
      <c r="B41" s="245" t="s">
        <v>35</v>
      </c>
      <c r="C41" s="262">
        <v>0</v>
      </c>
      <c r="D41" s="261">
        <v>0</v>
      </c>
      <c r="E41" s="261">
        <v>0</v>
      </c>
      <c r="F41" s="261">
        <v>0</v>
      </c>
      <c r="G41" s="261">
        <v>0</v>
      </c>
      <c r="H41" s="261">
        <v>0</v>
      </c>
    </row>
    <row r="42" spans="1:8" ht="36" customHeight="1" x14ac:dyDescent="0.15">
      <c r="A42" s="247" t="s">
        <v>106</v>
      </c>
      <c r="B42" s="245" t="s">
        <v>144</v>
      </c>
      <c r="C42" s="262">
        <v>1749</v>
      </c>
      <c r="D42" s="261">
        <v>1466</v>
      </c>
      <c r="E42" s="261">
        <v>733</v>
      </c>
      <c r="F42" s="261">
        <v>3215</v>
      </c>
      <c r="G42" s="261">
        <v>967</v>
      </c>
      <c r="H42" s="261">
        <v>3221</v>
      </c>
    </row>
    <row r="43" spans="1:8" ht="36" customHeight="1" x14ac:dyDescent="0.15">
      <c r="A43" s="247" t="s">
        <v>107</v>
      </c>
      <c r="B43" s="245" t="s">
        <v>111</v>
      </c>
      <c r="C43" s="262">
        <v>203</v>
      </c>
      <c r="D43" s="261">
        <v>-755</v>
      </c>
      <c r="E43" s="261">
        <v>-1263</v>
      </c>
      <c r="F43" s="261">
        <v>-552</v>
      </c>
      <c r="G43" s="261">
        <v>-3127</v>
      </c>
      <c r="H43" s="261">
        <v>-3629</v>
      </c>
    </row>
    <row r="44" spans="1:8" ht="36" customHeight="1" x14ac:dyDescent="0.15">
      <c r="A44" s="247" t="s">
        <v>108</v>
      </c>
      <c r="B44" s="245" t="s">
        <v>145</v>
      </c>
      <c r="C44" s="262">
        <v>1952</v>
      </c>
      <c r="D44" s="261">
        <v>711</v>
      </c>
      <c r="E44" s="261">
        <v>-530</v>
      </c>
      <c r="F44" s="261">
        <v>2663</v>
      </c>
      <c r="G44" s="261">
        <v>-2160</v>
      </c>
      <c r="H44" s="261">
        <v>-408</v>
      </c>
    </row>
    <row r="45" spans="1:8" ht="30.75" customHeight="1" x14ac:dyDescent="0.15">
      <c r="A45" s="247" t="s">
        <v>109</v>
      </c>
      <c r="B45" s="245" t="s">
        <v>36</v>
      </c>
      <c r="C45" s="245">
        <v>1175</v>
      </c>
      <c r="D45" s="246">
        <v>1169</v>
      </c>
      <c r="E45" s="246">
        <v>1162</v>
      </c>
      <c r="F45" s="246">
        <v>1175</v>
      </c>
      <c r="G45" s="246">
        <v>1162</v>
      </c>
      <c r="H45" s="246">
        <v>1169</v>
      </c>
    </row>
    <row r="46" spans="1:8" ht="18" customHeight="1" x14ac:dyDescent="0.15">
      <c r="A46" s="263" t="s">
        <v>33</v>
      </c>
      <c r="B46" s="264" t="s">
        <v>123</v>
      </c>
      <c r="C46" s="264"/>
      <c r="D46" s="265"/>
      <c r="E46" s="265"/>
      <c r="F46" s="265"/>
      <c r="G46" s="265"/>
      <c r="H46" s="265"/>
    </row>
    <row r="47" spans="1:8" ht="17.25" customHeight="1" x14ac:dyDescent="0.15">
      <c r="A47" s="236"/>
      <c r="B47" s="226" t="s">
        <v>39</v>
      </c>
      <c r="C47" s="226"/>
      <c r="D47" s="225"/>
      <c r="E47" s="225"/>
      <c r="F47" s="225"/>
      <c r="G47" s="225"/>
      <c r="H47" s="225"/>
    </row>
    <row r="48" spans="1:8" ht="17.25" customHeight="1" x14ac:dyDescent="0.15">
      <c r="A48" s="228"/>
      <c r="B48" s="226" t="s">
        <v>37</v>
      </c>
      <c r="C48" s="266">
        <v>7.45</v>
      </c>
      <c r="D48" s="267">
        <v>6.27</v>
      </c>
      <c r="E48" s="268">
        <v>3.17</v>
      </c>
      <c r="F48" s="267">
        <v>13.72</v>
      </c>
      <c r="G48" s="267">
        <v>4.1900000000000004</v>
      </c>
      <c r="H48" s="267">
        <v>13.88</v>
      </c>
    </row>
    <row r="49" spans="1:8" ht="13.5" thickBot="1" x14ac:dyDescent="0.2">
      <c r="A49" s="232"/>
      <c r="B49" s="269" t="s">
        <v>38</v>
      </c>
      <c r="C49" s="270">
        <v>7.03</v>
      </c>
      <c r="D49" s="271">
        <v>5.89</v>
      </c>
      <c r="E49" s="272">
        <v>3.03</v>
      </c>
      <c r="F49" s="271">
        <v>12.95</v>
      </c>
      <c r="G49" s="271">
        <v>4</v>
      </c>
      <c r="H49" s="271">
        <v>13.32</v>
      </c>
    </row>
    <row r="50" spans="1:8" ht="16.5" customHeight="1" x14ac:dyDescent="0.15">
      <c r="A50" s="157"/>
      <c r="B50" s="219"/>
      <c r="C50" s="274"/>
      <c r="D50" s="274"/>
      <c r="E50" s="274"/>
      <c r="F50" s="274"/>
    </row>
    <row r="51" spans="1:8" ht="16.5" customHeight="1" x14ac:dyDescent="0.15">
      <c r="A51" s="157"/>
      <c r="B51" s="371" t="s">
        <v>230</v>
      </c>
      <c r="C51" s="371"/>
      <c r="D51" s="371"/>
      <c r="E51" s="371"/>
      <c r="F51" s="371"/>
      <c r="G51" s="371"/>
    </row>
    <row r="52" spans="1:8" ht="13.5" thickBot="1" x14ac:dyDescent="0.2">
      <c r="A52" s="157"/>
      <c r="B52" s="275"/>
      <c r="C52" s="157"/>
      <c r="D52" s="157"/>
      <c r="H52" s="215" t="s">
        <v>64</v>
      </c>
    </row>
    <row r="53" spans="1:8" ht="33.75" customHeight="1" thickBot="1" x14ac:dyDescent="0.2">
      <c r="A53" s="223"/>
      <c r="B53" s="224"/>
      <c r="C53" s="373" t="s">
        <v>7</v>
      </c>
      <c r="D53" s="425"/>
      <c r="E53" s="376"/>
      <c r="F53" s="373" t="s">
        <v>147</v>
      </c>
      <c r="G53" s="376"/>
      <c r="H53" s="154" t="s">
        <v>148</v>
      </c>
    </row>
    <row r="54" spans="1:8" ht="17.25" customHeight="1" x14ac:dyDescent="0.15">
      <c r="A54" s="228"/>
      <c r="B54" s="226" t="s">
        <v>0</v>
      </c>
      <c r="C54" s="234" t="s">
        <v>146</v>
      </c>
      <c r="D54" s="81" t="s">
        <v>112</v>
      </c>
      <c r="E54" s="81" t="s">
        <v>146</v>
      </c>
      <c r="F54" s="81" t="s">
        <v>146</v>
      </c>
      <c r="G54" s="81" t="s">
        <v>146</v>
      </c>
      <c r="H54" s="276" t="s">
        <v>150</v>
      </c>
    </row>
    <row r="55" spans="1:8" ht="16.5" customHeight="1" thickBot="1" x14ac:dyDescent="0.2">
      <c r="A55" s="228"/>
      <c r="B55" s="229"/>
      <c r="C55" s="278">
        <v>2017</v>
      </c>
      <c r="D55" s="82">
        <v>2017</v>
      </c>
      <c r="E55" s="82">
        <v>2016</v>
      </c>
      <c r="F55" s="82">
        <v>2017</v>
      </c>
      <c r="G55" s="82">
        <v>2016</v>
      </c>
      <c r="H55" s="279">
        <v>2017</v>
      </c>
    </row>
    <row r="56" spans="1:8" ht="24" customHeight="1" thickBot="1" x14ac:dyDescent="0.2">
      <c r="A56" s="232"/>
      <c r="B56" s="233"/>
      <c r="C56" s="216" t="s">
        <v>1</v>
      </c>
      <c r="D56" s="205" t="s">
        <v>1</v>
      </c>
      <c r="E56" s="205" t="s">
        <v>1</v>
      </c>
      <c r="F56" s="205" t="s">
        <v>1</v>
      </c>
      <c r="G56" s="280" t="s">
        <v>1</v>
      </c>
      <c r="H56" s="209" t="s">
        <v>1</v>
      </c>
    </row>
    <row r="57" spans="1:8" ht="16.5" customHeight="1" x14ac:dyDescent="0.15">
      <c r="A57" s="281" t="s">
        <v>22</v>
      </c>
      <c r="B57" s="226" t="s">
        <v>47</v>
      </c>
      <c r="C57" s="226"/>
      <c r="D57" s="225"/>
      <c r="E57" s="225"/>
      <c r="F57" s="225"/>
      <c r="G57" s="226"/>
      <c r="H57" s="241"/>
    </row>
    <row r="58" spans="1:8" ht="16.5" customHeight="1" x14ac:dyDescent="0.15">
      <c r="A58" s="236"/>
      <c r="B58" s="226" t="s">
        <v>2</v>
      </c>
      <c r="C58" s="226">
        <v>13642</v>
      </c>
      <c r="D58" s="225">
        <v>12268</v>
      </c>
      <c r="E58" s="225">
        <v>11119</v>
      </c>
      <c r="F58" s="225">
        <v>25910</v>
      </c>
      <c r="G58" s="225">
        <v>23209</v>
      </c>
      <c r="H58" s="241">
        <v>46040</v>
      </c>
    </row>
    <row r="59" spans="1:8" ht="16.5" customHeight="1" x14ac:dyDescent="0.15">
      <c r="A59" s="236"/>
      <c r="B59" s="226" t="s">
        <v>15</v>
      </c>
      <c r="C59" s="226">
        <v>5825</v>
      </c>
      <c r="D59" s="225">
        <v>5654</v>
      </c>
      <c r="E59" s="225">
        <v>448</v>
      </c>
      <c r="F59" s="225">
        <v>11479</v>
      </c>
      <c r="G59" s="225">
        <v>689</v>
      </c>
      <c r="H59" s="241">
        <v>7078</v>
      </c>
    </row>
    <row r="60" spans="1:8" ht="16.5" customHeight="1" x14ac:dyDescent="0.15">
      <c r="A60" s="236"/>
      <c r="B60" s="226" t="s">
        <v>5</v>
      </c>
      <c r="C60" s="226">
        <v>380</v>
      </c>
      <c r="D60" s="225">
        <v>633</v>
      </c>
      <c r="E60" s="225">
        <v>1020</v>
      </c>
      <c r="F60" s="225">
        <v>1013</v>
      </c>
      <c r="G60" s="225">
        <v>1608</v>
      </c>
      <c r="H60" s="241">
        <v>3040</v>
      </c>
    </row>
    <row r="61" spans="1:8" ht="16.5" customHeight="1" x14ac:dyDescent="0.15">
      <c r="A61" s="282"/>
      <c r="B61" s="238" t="s">
        <v>40</v>
      </c>
      <c r="C61" s="238">
        <v>19847</v>
      </c>
      <c r="D61" s="239">
        <v>18555</v>
      </c>
      <c r="E61" s="239">
        <v>12587</v>
      </c>
      <c r="F61" s="239">
        <v>38402</v>
      </c>
      <c r="G61" s="239">
        <v>25506</v>
      </c>
      <c r="H61" s="248">
        <v>56158</v>
      </c>
    </row>
    <row r="62" spans="1:8" ht="16.5" customHeight="1" x14ac:dyDescent="0.15">
      <c r="A62" s="281" t="s">
        <v>24</v>
      </c>
      <c r="B62" s="226" t="s">
        <v>49</v>
      </c>
      <c r="C62" s="226"/>
      <c r="D62" s="241"/>
      <c r="E62" s="241"/>
      <c r="F62" s="241"/>
      <c r="G62" s="241"/>
      <c r="H62" s="241"/>
    </row>
    <row r="63" spans="1:8" ht="18.75" customHeight="1" x14ac:dyDescent="0.15">
      <c r="A63" s="236"/>
      <c r="B63" s="226" t="s">
        <v>2</v>
      </c>
      <c r="C63" s="226">
        <v>1990</v>
      </c>
      <c r="D63" s="225">
        <v>1654</v>
      </c>
      <c r="E63" s="225">
        <v>1036</v>
      </c>
      <c r="F63" s="225">
        <v>3644</v>
      </c>
      <c r="G63" s="225">
        <v>1674</v>
      </c>
      <c r="H63" s="241">
        <v>4776</v>
      </c>
    </row>
    <row r="64" spans="1:8" ht="18.75" customHeight="1" x14ac:dyDescent="0.15">
      <c r="A64" s="236"/>
      <c r="B64" s="226" t="s">
        <v>15</v>
      </c>
      <c r="C64" s="226">
        <v>323</v>
      </c>
      <c r="D64" s="225">
        <v>257</v>
      </c>
      <c r="E64" s="225">
        <v>-131</v>
      </c>
      <c r="F64" s="225">
        <v>580</v>
      </c>
      <c r="G64" s="225">
        <v>-80</v>
      </c>
      <c r="H64" s="241">
        <v>104</v>
      </c>
    </row>
    <row r="65" spans="1:8" ht="18.75" customHeight="1" x14ac:dyDescent="0.15">
      <c r="A65" s="236"/>
      <c r="B65" s="361" t="s">
        <v>5</v>
      </c>
      <c r="C65" s="361">
        <v>-154</v>
      </c>
      <c r="D65" s="237">
        <v>30</v>
      </c>
      <c r="E65" s="237">
        <v>340</v>
      </c>
      <c r="F65" s="237">
        <v>-124</v>
      </c>
      <c r="G65" s="237">
        <v>319</v>
      </c>
      <c r="H65" s="283">
        <v>309</v>
      </c>
    </row>
    <row r="66" spans="1:8" ht="18.75" customHeight="1" x14ac:dyDescent="0.15">
      <c r="A66" s="236"/>
      <c r="B66" s="226" t="s">
        <v>3</v>
      </c>
      <c r="C66" s="226">
        <v>2159</v>
      </c>
      <c r="D66" s="242">
        <v>1941</v>
      </c>
      <c r="E66" s="242">
        <v>1245</v>
      </c>
      <c r="F66" s="242">
        <v>4100</v>
      </c>
      <c r="G66" s="242">
        <v>1913</v>
      </c>
      <c r="H66" s="241">
        <v>5189</v>
      </c>
    </row>
    <row r="67" spans="1:8" ht="18.75" customHeight="1" x14ac:dyDescent="0.15">
      <c r="A67" s="236"/>
      <c r="B67" s="226" t="s">
        <v>20</v>
      </c>
      <c r="C67" s="226">
        <v>144</v>
      </c>
      <c r="D67" s="225">
        <v>139</v>
      </c>
      <c r="E67" s="225">
        <v>-5</v>
      </c>
      <c r="F67" s="225">
        <v>283</v>
      </c>
      <c r="G67" s="225">
        <v>7</v>
      </c>
      <c r="H67" s="241">
        <v>377</v>
      </c>
    </row>
    <row r="68" spans="1:8" ht="16.5" customHeight="1" x14ac:dyDescent="0.15">
      <c r="A68" s="236"/>
      <c r="B68" s="226" t="s">
        <v>51</v>
      </c>
      <c r="C68" s="226">
        <v>-265</v>
      </c>
      <c r="D68" s="225">
        <v>-35</v>
      </c>
      <c r="E68" s="225">
        <v>207</v>
      </c>
      <c r="F68" s="225">
        <v>-300</v>
      </c>
      <c r="G68" s="225">
        <v>205</v>
      </c>
      <c r="H68" s="241">
        <v>586</v>
      </c>
    </row>
    <row r="69" spans="1:8" ht="20.25" customHeight="1" x14ac:dyDescent="0.15">
      <c r="A69" s="236"/>
      <c r="B69" s="226" t="s">
        <v>18</v>
      </c>
      <c r="C69" s="226"/>
      <c r="D69" s="225"/>
      <c r="E69" s="225"/>
      <c r="F69" s="225"/>
      <c r="G69" s="225"/>
      <c r="H69" s="283"/>
    </row>
    <row r="70" spans="1:8" s="219" customFormat="1" ht="33" customHeight="1" x14ac:dyDescent="0.15">
      <c r="A70" s="81"/>
      <c r="B70" s="262" t="s">
        <v>68</v>
      </c>
      <c r="C70" s="262">
        <v>2280</v>
      </c>
      <c r="D70" s="264">
        <v>1837</v>
      </c>
      <c r="E70" s="264">
        <v>1043</v>
      </c>
      <c r="F70" s="264">
        <v>4117</v>
      </c>
      <c r="G70" s="264">
        <v>1701</v>
      </c>
      <c r="H70" s="225">
        <v>4226</v>
      </c>
    </row>
    <row r="71" spans="1:8" ht="18.75" customHeight="1" x14ac:dyDescent="0.15">
      <c r="A71" s="284"/>
      <c r="B71" s="226" t="s">
        <v>89</v>
      </c>
      <c r="C71" s="226">
        <v>0</v>
      </c>
      <c r="D71" s="225">
        <v>0</v>
      </c>
      <c r="E71" s="225">
        <v>0</v>
      </c>
      <c r="F71" s="225"/>
      <c r="G71" s="225">
        <v>0</v>
      </c>
      <c r="H71" s="241">
        <v>-340</v>
      </c>
    </row>
    <row r="72" spans="1:8" ht="18.75" customHeight="1" x14ac:dyDescent="0.15">
      <c r="A72" s="360"/>
      <c r="B72" s="238" t="s">
        <v>70</v>
      </c>
      <c r="C72" s="238">
        <v>2280</v>
      </c>
      <c r="D72" s="239">
        <v>1837</v>
      </c>
      <c r="E72" s="239">
        <v>1043</v>
      </c>
      <c r="F72" s="239">
        <v>4117</v>
      </c>
      <c r="G72" s="239">
        <v>1701</v>
      </c>
      <c r="H72" s="248">
        <v>3886</v>
      </c>
    </row>
    <row r="73" spans="1:8" ht="18.75" customHeight="1" x14ac:dyDescent="0.15">
      <c r="A73" s="284" t="s">
        <v>25</v>
      </c>
      <c r="B73" s="226" t="s">
        <v>48</v>
      </c>
      <c r="C73" s="226"/>
      <c r="D73" s="225"/>
      <c r="E73" s="225"/>
      <c r="F73" s="225"/>
      <c r="G73" s="225"/>
      <c r="H73" s="241"/>
    </row>
    <row r="74" spans="1:8" ht="18.75" customHeight="1" x14ac:dyDescent="0.15">
      <c r="A74" s="236"/>
      <c r="B74" s="226" t="s">
        <v>2</v>
      </c>
      <c r="C74" s="226">
        <v>28940</v>
      </c>
      <c r="D74" s="225">
        <v>27990</v>
      </c>
      <c r="E74" s="225">
        <v>29488</v>
      </c>
      <c r="F74" s="225">
        <v>28940</v>
      </c>
      <c r="G74" s="225">
        <v>29488</v>
      </c>
      <c r="H74" s="241">
        <v>28863</v>
      </c>
    </row>
    <row r="75" spans="1:8" ht="18.75" customHeight="1" x14ac:dyDescent="0.15">
      <c r="A75" s="228"/>
      <c r="B75" s="226" t="s">
        <v>15</v>
      </c>
      <c r="C75" s="226">
        <v>4261</v>
      </c>
      <c r="D75" s="225">
        <v>3907</v>
      </c>
      <c r="E75" s="225">
        <v>101</v>
      </c>
      <c r="F75" s="225">
        <v>4261</v>
      </c>
      <c r="G75" s="225">
        <v>101</v>
      </c>
      <c r="H75" s="241">
        <v>3173</v>
      </c>
    </row>
    <row r="76" spans="1:8" ht="18.75" customHeight="1" x14ac:dyDescent="0.15">
      <c r="A76" s="228"/>
      <c r="B76" s="226" t="s">
        <v>5</v>
      </c>
      <c r="C76" s="226">
        <v>11830</v>
      </c>
      <c r="D76" s="225">
        <v>12151</v>
      </c>
      <c r="E76" s="225">
        <v>12085</v>
      </c>
      <c r="F76" s="225">
        <v>11830</v>
      </c>
      <c r="G76" s="225">
        <v>12085</v>
      </c>
      <c r="H76" s="241">
        <v>9757</v>
      </c>
    </row>
    <row r="77" spans="1:8" ht="18.75" customHeight="1" x14ac:dyDescent="0.15">
      <c r="A77" s="228"/>
      <c r="B77" s="226" t="s">
        <v>12</v>
      </c>
      <c r="C77" s="226">
        <v>1628</v>
      </c>
      <c r="D77" s="225">
        <v>506</v>
      </c>
      <c r="E77" s="225">
        <v>1044</v>
      </c>
      <c r="F77" s="225">
        <v>1628</v>
      </c>
      <c r="G77" s="225">
        <v>1044</v>
      </c>
      <c r="H77" s="241">
        <v>2576</v>
      </c>
    </row>
    <row r="78" spans="1:8" ht="18.75" customHeight="1" thickBot="1" x14ac:dyDescent="0.2">
      <c r="A78" s="232"/>
      <c r="B78" s="286" t="s">
        <v>3</v>
      </c>
      <c r="C78" s="286">
        <v>46659</v>
      </c>
      <c r="D78" s="287">
        <v>44554</v>
      </c>
      <c r="E78" s="287">
        <v>42718</v>
      </c>
      <c r="F78" s="287">
        <v>46659</v>
      </c>
      <c r="G78" s="287">
        <v>42718</v>
      </c>
      <c r="H78" s="288">
        <v>44369</v>
      </c>
    </row>
    <row r="79" spans="1:8" x14ac:dyDescent="0.15">
      <c r="A79" s="157"/>
      <c r="B79" s="219"/>
      <c r="C79" s="219"/>
      <c r="E79" s="290"/>
      <c r="F79" s="290"/>
    </row>
    <row r="80" spans="1:8" x14ac:dyDescent="0.15">
      <c r="A80" s="157"/>
    </row>
    <row r="81" spans="1:8" ht="23.25" customHeight="1" x14ac:dyDescent="0.15">
      <c r="B81" s="371" t="s">
        <v>231</v>
      </c>
      <c r="C81" s="371"/>
      <c r="D81" s="371"/>
      <c r="E81" s="371"/>
      <c r="F81" s="371"/>
      <c r="G81" s="371"/>
    </row>
    <row r="82" spans="1:8" ht="13.5" thickBot="1" x14ac:dyDescent="0.2">
      <c r="A82" s="157"/>
      <c r="B82" s="275"/>
      <c r="C82" s="157"/>
      <c r="D82" s="157"/>
      <c r="F82" s="215"/>
      <c r="H82" s="218" t="s">
        <v>64</v>
      </c>
    </row>
    <row r="83" spans="1:8" ht="33.75" customHeight="1" thickBot="1" x14ac:dyDescent="0.2">
      <c r="A83" s="223"/>
      <c r="B83" s="224"/>
      <c r="C83" s="373" t="s">
        <v>7</v>
      </c>
      <c r="D83" s="425"/>
      <c r="E83" s="376"/>
      <c r="F83" s="373" t="s">
        <v>147</v>
      </c>
      <c r="G83" s="376"/>
      <c r="H83" s="209" t="s">
        <v>148</v>
      </c>
    </row>
    <row r="84" spans="1:8" ht="17.25" customHeight="1" x14ac:dyDescent="0.15">
      <c r="A84" s="228"/>
      <c r="B84" s="226" t="s">
        <v>0</v>
      </c>
      <c r="C84" s="291" t="s">
        <v>151</v>
      </c>
      <c r="D84" s="81" t="s">
        <v>112</v>
      </c>
      <c r="E84" s="291" t="s">
        <v>151</v>
      </c>
      <c r="F84" s="81" t="s">
        <v>146</v>
      </c>
      <c r="G84" s="81" t="s">
        <v>146</v>
      </c>
      <c r="H84" s="292" t="s">
        <v>150</v>
      </c>
    </row>
    <row r="85" spans="1:8" ht="16.5" customHeight="1" thickBot="1" x14ac:dyDescent="0.2">
      <c r="A85" s="228"/>
      <c r="B85" s="229"/>
      <c r="C85" s="82">
        <v>2017</v>
      </c>
      <c r="D85" s="82">
        <v>2017</v>
      </c>
      <c r="E85" s="82">
        <v>2016</v>
      </c>
      <c r="F85" s="82">
        <v>2017</v>
      </c>
      <c r="G85" s="82">
        <v>2016</v>
      </c>
      <c r="H85" s="279">
        <v>2017</v>
      </c>
    </row>
    <row r="86" spans="1:8" ht="21" customHeight="1" thickBot="1" x14ac:dyDescent="0.2">
      <c r="A86" s="232"/>
      <c r="B86" s="233"/>
      <c r="C86" s="216" t="s">
        <v>1</v>
      </c>
      <c r="D86" s="205" t="s">
        <v>1</v>
      </c>
      <c r="E86" s="205" t="s">
        <v>1</v>
      </c>
      <c r="F86" s="205" t="s">
        <v>1</v>
      </c>
      <c r="G86" s="280" t="s">
        <v>1</v>
      </c>
      <c r="H86" s="256" t="s">
        <v>1</v>
      </c>
    </row>
    <row r="87" spans="1:8" ht="18.75" customHeight="1" x14ac:dyDescent="0.15">
      <c r="A87" s="293"/>
      <c r="B87" s="226"/>
      <c r="C87" s="226"/>
      <c r="D87" s="225"/>
      <c r="E87" s="225"/>
      <c r="F87" s="225"/>
      <c r="G87" s="225"/>
      <c r="H87" s="294"/>
    </row>
    <row r="88" spans="1:8" ht="18.75" customHeight="1" x14ac:dyDescent="0.15">
      <c r="A88" s="293"/>
      <c r="B88" s="226" t="s">
        <v>91</v>
      </c>
      <c r="C88" s="226"/>
      <c r="D88" s="225"/>
      <c r="E88" s="225"/>
      <c r="F88" s="225"/>
      <c r="G88" s="225"/>
      <c r="H88" s="241"/>
    </row>
    <row r="89" spans="1:8" ht="18.75" customHeight="1" x14ac:dyDescent="0.15">
      <c r="A89" s="228"/>
      <c r="B89" s="226" t="s">
        <v>2</v>
      </c>
      <c r="C89" s="226">
        <v>38318</v>
      </c>
      <c r="D89" s="225">
        <v>36547</v>
      </c>
      <c r="E89" s="225">
        <v>38129</v>
      </c>
      <c r="F89" s="225">
        <v>38318</v>
      </c>
      <c r="G89" s="225">
        <v>38129</v>
      </c>
      <c r="H89" s="241">
        <v>35959</v>
      </c>
    </row>
    <row r="90" spans="1:8" ht="18.75" customHeight="1" x14ac:dyDescent="0.15">
      <c r="A90" s="228"/>
      <c r="B90" s="226" t="s">
        <v>104</v>
      </c>
      <c r="C90" s="226">
        <v>17505</v>
      </c>
      <c r="D90" s="225">
        <v>18003</v>
      </c>
      <c r="E90" s="225">
        <v>201</v>
      </c>
      <c r="F90" s="225">
        <v>17505</v>
      </c>
      <c r="G90" s="225">
        <v>201</v>
      </c>
      <c r="H90" s="241">
        <v>16482</v>
      </c>
    </row>
    <row r="91" spans="1:8" ht="18.75" customHeight="1" x14ac:dyDescent="0.15">
      <c r="A91" s="228"/>
      <c r="B91" s="226" t="s">
        <v>5</v>
      </c>
      <c r="C91" s="226">
        <v>13646</v>
      </c>
      <c r="D91" s="225">
        <v>14292</v>
      </c>
      <c r="E91" s="225">
        <v>13543</v>
      </c>
      <c r="F91" s="225">
        <v>13646</v>
      </c>
      <c r="G91" s="225">
        <v>13543</v>
      </c>
      <c r="H91" s="241">
        <v>12234</v>
      </c>
    </row>
    <row r="92" spans="1:8" ht="18.75" customHeight="1" x14ac:dyDescent="0.15">
      <c r="A92" s="228"/>
      <c r="B92" s="226" t="s">
        <v>12</v>
      </c>
      <c r="C92" s="226">
        <v>6521</v>
      </c>
      <c r="D92" s="225">
        <v>3136</v>
      </c>
      <c r="E92" s="225">
        <v>6348</v>
      </c>
      <c r="F92" s="225">
        <v>6521</v>
      </c>
      <c r="G92" s="225">
        <v>6348</v>
      </c>
      <c r="H92" s="241">
        <f>5066+3612</f>
        <v>8678</v>
      </c>
    </row>
    <row r="93" spans="1:8" ht="18.75" customHeight="1" x14ac:dyDescent="0.15">
      <c r="A93" s="228"/>
      <c r="B93" s="226" t="s">
        <v>92</v>
      </c>
      <c r="C93" s="226">
        <v>75990</v>
      </c>
      <c r="D93" s="225">
        <v>71978</v>
      </c>
      <c r="E93" s="225">
        <v>58221</v>
      </c>
      <c r="F93" s="225">
        <v>75990</v>
      </c>
      <c r="G93" s="225">
        <v>58221</v>
      </c>
      <c r="H93" s="241">
        <f>SUM(H89:H92)</f>
        <v>73353</v>
      </c>
    </row>
    <row r="94" spans="1:8" ht="18.75" customHeight="1" x14ac:dyDescent="0.15">
      <c r="A94" s="228"/>
      <c r="B94" s="226"/>
      <c r="C94" s="226"/>
      <c r="D94" s="225"/>
      <c r="E94" s="225"/>
      <c r="F94" s="225"/>
      <c r="G94" s="225"/>
      <c r="H94" s="241"/>
    </row>
    <row r="95" spans="1:8" ht="18.75" customHeight="1" x14ac:dyDescent="0.15">
      <c r="A95" s="228"/>
      <c r="B95" s="226" t="s">
        <v>93</v>
      </c>
      <c r="C95" s="226"/>
      <c r="D95" s="225"/>
      <c r="E95" s="225"/>
      <c r="F95" s="225"/>
      <c r="G95" s="225"/>
      <c r="H95" s="241"/>
    </row>
    <row r="96" spans="1:8" ht="18.75" customHeight="1" x14ac:dyDescent="0.15">
      <c r="A96" s="228"/>
      <c r="B96" s="226" t="s">
        <v>2</v>
      </c>
      <c r="C96" s="226">
        <v>9378</v>
      </c>
      <c r="D96" s="225">
        <v>8557</v>
      </c>
      <c r="E96" s="225">
        <v>8641</v>
      </c>
      <c r="F96" s="225">
        <v>9378</v>
      </c>
      <c r="G96" s="225">
        <v>8641</v>
      </c>
      <c r="H96" s="241">
        <v>7096</v>
      </c>
    </row>
    <row r="97" spans="1:8" ht="18.75" customHeight="1" x14ac:dyDescent="0.15">
      <c r="A97" s="228"/>
      <c r="B97" s="226" t="s">
        <v>104</v>
      </c>
      <c r="C97" s="226">
        <v>13244</v>
      </c>
      <c r="D97" s="225">
        <v>14096</v>
      </c>
      <c r="E97" s="225">
        <v>100</v>
      </c>
      <c r="F97" s="225">
        <v>13244</v>
      </c>
      <c r="G97" s="225">
        <v>100</v>
      </c>
      <c r="H97" s="241">
        <v>13309</v>
      </c>
    </row>
    <row r="98" spans="1:8" ht="18.75" customHeight="1" x14ac:dyDescent="0.15">
      <c r="A98" s="228"/>
      <c r="B98" s="226" t="s">
        <v>5</v>
      </c>
      <c r="C98" s="226">
        <v>1816</v>
      </c>
      <c r="D98" s="225">
        <v>2141</v>
      </c>
      <c r="E98" s="225">
        <v>1458</v>
      </c>
      <c r="F98" s="225">
        <v>1816</v>
      </c>
      <c r="G98" s="225">
        <v>1458</v>
      </c>
      <c r="H98" s="241">
        <v>2477</v>
      </c>
    </row>
    <row r="99" spans="1:8" ht="18.75" customHeight="1" x14ac:dyDescent="0.15">
      <c r="A99" s="228"/>
      <c r="B99" s="226" t="s">
        <v>12</v>
      </c>
      <c r="C99" s="226">
        <v>4893</v>
      </c>
      <c r="D99" s="225">
        <v>2630</v>
      </c>
      <c r="E99" s="225">
        <v>5304</v>
      </c>
      <c r="F99" s="225">
        <v>4893</v>
      </c>
      <c r="G99" s="225">
        <v>5304</v>
      </c>
      <c r="H99" s="241">
        <f>2490+3612</f>
        <v>6102</v>
      </c>
    </row>
    <row r="100" spans="1:8" ht="18.75" customHeight="1" x14ac:dyDescent="0.15">
      <c r="A100" s="228"/>
      <c r="B100" s="226" t="s">
        <v>94</v>
      </c>
      <c r="C100" s="226">
        <v>29331</v>
      </c>
      <c r="D100" s="225">
        <v>27424</v>
      </c>
      <c r="E100" s="225">
        <v>15503</v>
      </c>
      <c r="F100" s="225">
        <v>29331</v>
      </c>
      <c r="G100" s="225">
        <v>15503</v>
      </c>
      <c r="H100" s="241">
        <f>SUM(H96:H99)</f>
        <v>28984</v>
      </c>
    </row>
    <row r="101" spans="1:8" ht="18.75" customHeight="1" x14ac:dyDescent="0.15">
      <c r="A101" s="228"/>
      <c r="B101" s="226"/>
      <c r="C101" s="226"/>
      <c r="D101" s="225"/>
      <c r="E101" s="225"/>
      <c r="F101" s="225"/>
      <c r="G101" s="225"/>
      <c r="H101" s="241"/>
    </row>
    <row r="102" spans="1:8" ht="18.75" customHeight="1" thickBot="1" x14ac:dyDescent="0.2">
      <c r="A102" s="232"/>
      <c r="B102" s="286" t="s">
        <v>48</v>
      </c>
      <c r="C102" s="286">
        <v>46659</v>
      </c>
      <c r="D102" s="287">
        <v>44554</v>
      </c>
      <c r="E102" s="287">
        <v>42718</v>
      </c>
      <c r="F102" s="287">
        <v>46659</v>
      </c>
      <c r="G102" s="287">
        <v>42718</v>
      </c>
      <c r="H102" s="288">
        <v>44369</v>
      </c>
    </row>
    <row r="103" spans="1:8" ht="68.25" customHeight="1" x14ac:dyDescent="0.2">
      <c r="B103" s="427" t="s">
        <v>235</v>
      </c>
      <c r="C103" s="427"/>
      <c r="D103" s="427"/>
      <c r="E103" s="427"/>
      <c r="F103" s="427"/>
      <c r="G103" s="427"/>
    </row>
    <row r="104" spans="1:8" ht="13.5" thickBot="1" x14ac:dyDescent="0.2">
      <c r="A104" s="157"/>
      <c r="B104" s="289" t="s">
        <v>232</v>
      </c>
      <c r="E104" s="277" t="s">
        <v>64</v>
      </c>
    </row>
    <row r="105" spans="1:8" ht="13.5" thickBot="1" x14ac:dyDescent="0.2">
      <c r="A105" s="157"/>
      <c r="B105" s="435" t="s">
        <v>0</v>
      </c>
      <c r="C105" s="436"/>
      <c r="D105" s="420" t="s">
        <v>186</v>
      </c>
      <c r="E105" s="421"/>
    </row>
    <row r="106" spans="1:8" ht="13.5" thickBot="1" x14ac:dyDescent="0.2">
      <c r="A106" s="157"/>
      <c r="B106" s="437"/>
      <c r="C106" s="438"/>
      <c r="D106" s="358" t="s">
        <v>221</v>
      </c>
      <c r="E106" s="295" t="s">
        <v>185</v>
      </c>
    </row>
    <row r="107" spans="1:8" x14ac:dyDescent="0.15">
      <c r="A107" s="157"/>
      <c r="B107" s="296" t="s">
        <v>152</v>
      </c>
      <c r="C107" s="297"/>
      <c r="D107" s="294"/>
      <c r="E107" s="298"/>
    </row>
    <row r="108" spans="1:8" x14ac:dyDescent="0.15">
      <c r="A108" s="157"/>
      <c r="B108" s="299" t="s">
        <v>153</v>
      </c>
      <c r="C108" s="157"/>
      <c r="D108" s="241"/>
      <c r="E108" s="273"/>
    </row>
    <row r="109" spans="1:8" x14ac:dyDescent="0.15">
      <c r="A109" s="157"/>
      <c r="B109" s="300" t="s">
        <v>154</v>
      </c>
      <c r="C109" s="157"/>
      <c r="D109" s="301">
        <v>4390</v>
      </c>
      <c r="E109" s="302">
        <v>4330</v>
      </c>
    </row>
    <row r="110" spans="1:8" x14ac:dyDescent="0.15">
      <c r="A110" s="157"/>
      <c r="B110" s="300" t="s">
        <v>155</v>
      </c>
      <c r="C110" s="157"/>
      <c r="D110" s="301">
        <v>176</v>
      </c>
      <c r="E110" s="302">
        <v>22</v>
      </c>
    </row>
    <row r="111" spans="1:8" x14ac:dyDescent="0.15">
      <c r="A111" s="157"/>
      <c r="B111" s="300" t="s">
        <v>156</v>
      </c>
      <c r="C111" s="157"/>
      <c r="D111" s="301">
        <v>10983</v>
      </c>
      <c r="E111" s="302">
        <v>10806</v>
      </c>
    </row>
    <row r="112" spans="1:8" x14ac:dyDescent="0.15">
      <c r="A112" s="157"/>
      <c r="B112" s="300" t="s">
        <v>157</v>
      </c>
      <c r="C112" s="157"/>
      <c r="D112" s="301">
        <v>2552</v>
      </c>
      <c r="E112" s="302">
        <v>3111</v>
      </c>
    </row>
    <row r="113" spans="1:7" x14ac:dyDescent="0.15">
      <c r="A113" s="157"/>
      <c r="B113" s="300" t="s">
        <v>158</v>
      </c>
      <c r="C113" s="157"/>
      <c r="D113" s="301"/>
      <c r="E113" s="302"/>
    </row>
    <row r="114" spans="1:7" x14ac:dyDescent="0.15">
      <c r="A114" s="157"/>
      <c r="B114" s="355" t="s">
        <v>187</v>
      </c>
      <c r="C114" s="157"/>
      <c r="D114" s="301">
        <v>16436</v>
      </c>
      <c r="E114" s="302">
        <v>16882</v>
      </c>
    </row>
    <row r="115" spans="1:7" x14ac:dyDescent="0.15">
      <c r="A115" s="157"/>
      <c r="B115" s="355" t="s">
        <v>191</v>
      </c>
      <c r="C115" s="157"/>
      <c r="D115" s="301">
        <v>179</v>
      </c>
      <c r="E115" s="302">
        <v>204</v>
      </c>
    </row>
    <row r="116" spans="1:7" x14ac:dyDescent="0.15">
      <c r="A116" s="157"/>
      <c r="B116" s="355" t="s">
        <v>159</v>
      </c>
      <c r="C116" s="157"/>
      <c r="D116" s="301">
        <v>0</v>
      </c>
      <c r="E116" s="302">
        <v>283</v>
      </c>
    </row>
    <row r="117" spans="1:7" x14ac:dyDescent="0.15">
      <c r="A117" s="157"/>
      <c r="B117" s="300" t="s">
        <v>216</v>
      </c>
      <c r="C117" s="157"/>
      <c r="D117" s="301">
        <v>1900</v>
      </c>
      <c r="E117" s="302">
        <v>2087</v>
      </c>
    </row>
    <row r="118" spans="1:7" x14ac:dyDescent="0.15">
      <c r="A118" s="157"/>
      <c r="B118" s="300" t="s">
        <v>160</v>
      </c>
      <c r="C118" s="157"/>
      <c r="D118" s="301">
        <v>3668</v>
      </c>
      <c r="E118" s="302">
        <v>3587</v>
      </c>
    </row>
    <row r="119" spans="1:7" ht="13.5" thickBot="1" x14ac:dyDescent="0.2">
      <c r="A119" s="157"/>
      <c r="B119" s="300" t="s">
        <v>161</v>
      </c>
      <c r="C119" s="157"/>
      <c r="D119" s="301">
        <v>87</v>
      </c>
      <c r="E119" s="302">
        <v>72</v>
      </c>
    </row>
    <row r="120" spans="1:7" ht="13.5" thickBot="1" x14ac:dyDescent="0.2">
      <c r="A120" s="157"/>
      <c r="B120" s="299" t="s">
        <v>177</v>
      </c>
      <c r="C120" s="157"/>
      <c r="D120" s="303">
        <v>40371</v>
      </c>
      <c r="E120" s="303">
        <v>41384</v>
      </c>
      <c r="G120" s="304"/>
    </row>
    <row r="121" spans="1:7" x14ac:dyDescent="0.15">
      <c r="A121" s="157"/>
      <c r="B121" s="299" t="s">
        <v>178</v>
      </c>
      <c r="C121" s="157"/>
      <c r="D121" s="241"/>
      <c r="E121" s="273"/>
    </row>
    <row r="122" spans="1:7" x14ac:dyDescent="0.15">
      <c r="A122" s="157"/>
      <c r="B122" s="300" t="s">
        <v>162</v>
      </c>
      <c r="C122" s="157"/>
      <c r="D122" s="241"/>
      <c r="E122" s="273"/>
    </row>
    <row r="123" spans="1:7" x14ac:dyDescent="0.15">
      <c r="A123" s="157"/>
      <c r="B123" s="355" t="s">
        <v>187</v>
      </c>
      <c r="C123" s="157"/>
      <c r="D123" s="301">
        <v>9826</v>
      </c>
      <c r="E123" s="302">
        <v>10502</v>
      </c>
    </row>
    <row r="124" spans="1:7" x14ac:dyDescent="0.15">
      <c r="A124" s="157"/>
      <c r="B124" s="355" t="s">
        <v>189</v>
      </c>
      <c r="C124" s="157"/>
      <c r="D124" s="301">
        <v>12327</v>
      </c>
      <c r="E124" s="302">
        <v>8512</v>
      </c>
    </row>
    <row r="125" spans="1:7" x14ac:dyDescent="0.15">
      <c r="A125" s="157"/>
      <c r="B125" s="355" t="s">
        <v>190</v>
      </c>
      <c r="C125" s="157"/>
      <c r="D125" s="301">
        <v>5476</v>
      </c>
      <c r="E125" s="302">
        <v>4772</v>
      </c>
    </row>
    <row r="126" spans="1:7" x14ac:dyDescent="0.15">
      <c r="A126" s="157"/>
      <c r="B126" s="355" t="s">
        <v>212</v>
      </c>
      <c r="C126" s="157"/>
      <c r="D126" s="301">
        <v>628</v>
      </c>
      <c r="E126" s="302">
        <v>25</v>
      </c>
    </row>
    <row r="127" spans="1:7" x14ac:dyDescent="0.15">
      <c r="A127" s="157"/>
      <c r="B127" s="355" t="s">
        <v>191</v>
      </c>
      <c r="C127" s="157"/>
      <c r="D127" s="301">
        <v>65</v>
      </c>
      <c r="E127" s="302">
        <v>12</v>
      </c>
    </row>
    <row r="128" spans="1:7" x14ac:dyDescent="0.15">
      <c r="A128" s="157"/>
      <c r="B128" s="355" t="s">
        <v>159</v>
      </c>
      <c r="C128" s="157"/>
      <c r="D128" s="301">
        <v>6513</v>
      </c>
      <c r="E128" s="302">
        <v>6761</v>
      </c>
    </row>
    <row r="129" spans="1:5" ht="13.5" thickBot="1" x14ac:dyDescent="0.2">
      <c r="A129" s="157"/>
      <c r="B129" s="300" t="s">
        <v>163</v>
      </c>
      <c r="C129" s="157"/>
      <c r="D129" s="301">
        <v>784</v>
      </c>
      <c r="E129" s="302">
        <v>1385</v>
      </c>
    </row>
    <row r="130" spans="1:5" ht="13.5" thickBot="1" x14ac:dyDescent="0.2">
      <c r="A130" s="157"/>
      <c r="B130" s="299" t="s">
        <v>179</v>
      </c>
      <c r="C130" s="157"/>
      <c r="D130" s="303">
        <v>35619</v>
      </c>
      <c r="E130" s="303">
        <v>31969</v>
      </c>
    </row>
    <row r="131" spans="1:5" ht="13.5" thickBot="1" x14ac:dyDescent="0.2">
      <c r="A131" s="157"/>
      <c r="B131" s="305" t="s">
        <v>164</v>
      </c>
      <c r="C131" s="306"/>
      <c r="D131" s="303">
        <v>75990</v>
      </c>
      <c r="E131" s="303">
        <v>73353</v>
      </c>
    </row>
    <row r="132" spans="1:5" x14ac:dyDescent="0.15">
      <c r="A132" s="157"/>
      <c r="B132" s="299" t="s">
        <v>165</v>
      </c>
      <c r="C132" s="157"/>
      <c r="D132" s="241"/>
      <c r="E132" s="273"/>
    </row>
    <row r="133" spans="1:5" x14ac:dyDescent="0.15">
      <c r="A133" s="157"/>
      <c r="B133" s="299" t="s">
        <v>166</v>
      </c>
      <c r="C133" s="157"/>
      <c r="D133" s="241"/>
      <c r="E133" s="273"/>
    </row>
    <row r="134" spans="1:5" x14ac:dyDescent="0.15">
      <c r="A134" s="157"/>
      <c r="B134" s="307" t="s">
        <v>167</v>
      </c>
      <c r="C134" s="157"/>
      <c r="D134" s="301">
        <v>1175</v>
      </c>
      <c r="E134" s="302">
        <v>1169</v>
      </c>
    </row>
    <row r="135" spans="1:5" ht="13.5" thickBot="1" x14ac:dyDescent="0.2">
      <c r="A135" s="157"/>
      <c r="B135" s="307" t="s">
        <v>168</v>
      </c>
      <c r="C135" s="157"/>
      <c r="D135" s="301">
        <v>45484</v>
      </c>
      <c r="E135" s="302">
        <v>43200</v>
      </c>
    </row>
    <row r="136" spans="1:5" ht="13.5" thickBot="1" x14ac:dyDescent="0.2">
      <c r="A136" s="157"/>
      <c r="B136" s="299" t="s">
        <v>169</v>
      </c>
      <c r="C136" s="157"/>
      <c r="D136" s="303">
        <v>46659</v>
      </c>
      <c r="E136" s="303">
        <v>44369</v>
      </c>
    </row>
    <row r="137" spans="1:5" x14ac:dyDescent="0.15">
      <c r="A137" s="157"/>
      <c r="B137" s="299" t="s">
        <v>214</v>
      </c>
      <c r="C137" s="157"/>
      <c r="D137" s="241"/>
      <c r="E137" s="273"/>
    </row>
    <row r="138" spans="1:5" x14ac:dyDescent="0.15">
      <c r="A138" s="157"/>
      <c r="B138" s="308" t="s">
        <v>170</v>
      </c>
      <c r="C138" s="157"/>
      <c r="D138" s="241"/>
      <c r="E138" s="273"/>
    </row>
    <row r="139" spans="1:5" x14ac:dyDescent="0.15">
      <c r="A139" s="157"/>
      <c r="B139" s="356" t="s">
        <v>192</v>
      </c>
      <c r="C139" s="157"/>
      <c r="D139" s="301">
        <v>5712</v>
      </c>
      <c r="E139" s="302">
        <v>6485</v>
      </c>
    </row>
    <row r="140" spans="1:5" x14ac:dyDescent="0.15">
      <c r="A140" s="157"/>
      <c r="B140" s="356" t="s">
        <v>171</v>
      </c>
      <c r="C140" s="157"/>
      <c r="D140" s="301">
        <v>4046</v>
      </c>
      <c r="E140" s="302">
        <v>3903</v>
      </c>
    </row>
    <row r="141" spans="1:5" x14ac:dyDescent="0.15">
      <c r="A141" s="157"/>
      <c r="B141" s="300" t="s">
        <v>172</v>
      </c>
      <c r="C141" s="157"/>
      <c r="D141" s="301">
        <v>4664</v>
      </c>
      <c r="E141" s="302">
        <v>5400</v>
      </c>
    </row>
    <row r="142" spans="1:5" ht="13.5" thickBot="1" x14ac:dyDescent="0.2">
      <c r="A142" s="157"/>
      <c r="B142" s="307" t="s">
        <v>173</v>
      </c>
      <c r="C142" s="157"/>
      <c r="D142" s="301">
        <v>1300</v>
      </c>
      <c r="E142" s="302">
        <v>967</v>
      </c>
    </row>
    <row r="143" spans="1:5" ht="13.5" thickBot="1" x14ac:dyDescent="0.2">
      <c r="A143" s="157"/>
      <c r="B143" s="299" t="s">
        <v>180</v>
      </c>
      <c r="C143" s="157"/>
      <c r="D143" s="303">
        <v>15722</v>
      </c>
      <c r="E143" s="303">
        <v>16755</v>
      </c>
    </row>
    <row r="144" spans="1:5" x14ac:dyDescent="0.15">
      <c r="A144" s="157"/>
      <c r="B144" s="299" t="s">
        <v>181</v>
      </c>
      <c r="C144" s="157"/>
      <c r="D144" s="241"/>
      <c r="E144" s="273"/>
    </row>
    <row r="145" spans="1:7" x14ac:dyDescent="0.15">
      <c r="A145" s="157"/>
      <c r="B145" s="308" t="s">
        <v>170</v>
      </c>
      <c r="C145" s="157"/>
      <c r="D145" s="241"/>
      <c r="E145" s="273"/>
    </row>
    <row r="146" spans="1:7" x14ac:dyDescent="0.15">
      <c r="A146" s="157"/>
      <c r="B146" s="355" t="s">
        <v>193</v>
      </c>
      <c r="C146" s="157"/>
      <c r="D146" s="301">
        <v>522</v>
      </c>
      <c r="E146" s="302">
        <v>2</v>
      </c>
    </row>
    <row r="147" spans="1:7" x14ac:dyDescent="0.15">
      <c r="A147" s="157"/>
      <c r="B147" s="355" t="s">
        <v>194</v>
      </c>
      <c r="C147" s="157"/>
      <c r="D147" s="301">
        <v>1668</v>
      </c>
      <c r="E147" s="302">
        <v>1990</v>
      </c>
    </row>
    <row r="148" spans="1:7" x14ac:dyDescent="0.15">
      <c r="A148" s="157"/>
      <c r="B148" s="355" t="s">
        <v>171</v>
      </c>
      <c r="C148" s="157"/>
      <c r="D148" s="301">
        <v>7034</v>
      </c>
      <c r="E148" s="302">
        <v>6308</v>
      </c>
    </row>
    <row r="149" spans="1:7" x14ac:dyDescent="0.15">
      <c r="A149" s="157"/>
      <c r="B149" s="307" t="s">
        <v>173</v>
      </c>
      <c r="C149" s="157"/>
      <c r="D149" s="301">
        <v>3400</v>
      </c>
      <c r="E149" s="302">
        <v>3187</v>
      </c>
    </row>
    <row r="150" spans="1:7" x14ac:dyDescent="0.15">
      <c r="A150" s="157"/>
      <c r="B150" s="308" t="s">
        <v>175</v>
      </c>
      <c r="C150" s="157"/>
      <c r="D150" s="301">
        <v>603</v>
      </c>
      <c r="E150" s="302">
        <v>414</v>
      </c>
    </row>
    <row r="151" spans="1:7" ht="13.5" thickBot="1" x14ac:dyDescent="0.2">
      <c r="A151" s="157"/>
      <c r="B151" s="307" t="s">
        <v>174</v>
      </c>
      <c r="C151" s="157"/>
      <c r="D151" s="301">
        <v>382</v>
      </c>
      <c r="E151" s="302">
        <v>328</v>
      </c>
    </row>
    <row r="152" spans="1:7" ht="13.5" thickBot="1" x14ac:dyDescent="0.2">
      <c r="A152" s="157"/>
      <c r="B152" s="299" t="s">
        <v>176</v>
      </c>
      <c r="C152" s="157"/>
      <c r="D152" s="303">
        <v>13609</v>
      </c>
      <c r="E152" s="303">
        <v>12229</v>
      </c>
    </row>
    <row r="153" spans="1:7" ht="13.5" thickBot="1" x14ac:dyDescent="0.2">
      <c r="A153" s="157"/>
      <c r="B153" s="309" t="s">
        <v>215</v>
      </c>
      <c r="C153" s="275"/>
      <c r="D153" s="310">
        <v>75990</v>
      </c>
      <c r="E153" s="310">
        <v>73353</v>
      </c>
    </row>
    <row r="154" spans="1:7" x14ac:dyDescent="0.15">
      <c r="A154" s="157" t="s">
        <v>11</v>
      </c>
      <c r="B154" s="157"/>
      <c r="C154" s="157"/>
      <c r="D154" s="157"/>
    </row>
    <row r="155" spans="1:7" ht="31.5" customHeight="1" x14ac:dyDescent="0.15">
      <c r="A155" s="311" t="s">
        <v>43</v>
      </c>
      <c r="B155" s="419" t="s">
        <v>220</v>
      </c>
      <c r="C155" s="419"/>
      <c r="D155" s="419"/>
      <c r="E155" s="419"/>
      <c r="F155" s="419"/>
      <c r="G155" s="419"/>
    </row>
    <row r="156" spans="1:7" ht="40.5" customHeight="1" x14ac:dyDescent="0.15">
      <c r="A156" s="91" t="s">
        <v>46</v>
      </c>
      <c r="B156" s="385" t="s">
        <v>217</v>
      </c>
      <c r="C156" s="385"/>
      <c r="D156" s="385"/>
      <c r="E156" s="385"/>
      <c r="F156" s="385"/>
      <c r="G156" s="385"/>
    </row>
    <row r="157" spans="1:7" ht="122.25" customHeight="1" x14ac:dyDescent="0.15">
      <c r="A157" s="91" t="s">
        <v>44</v>
      </c>
      <c r="B157" s="419" t="s">
        <v>237</v>
      </c>
      <c r="C157" s="419"/>
      <c r="D157" s="419"/>
      <c r="E157" s="419"/>
      <c r="F157" s="419"/>
      <c r="G157" s="419"/>
    </row>
    <row r="158" spans="1:7" x14ac:dyDescent="0.15">
      <c r="A158" s="311"/>
      <c r="B158" s="312"/>
      <c r="C158" s="312"/>
      <c r="D158" s="312"/>
      <c r="E158" s="312"/>
      <c r="F158" s="312"/>
    </row>
    <row r="159" spans="1:7" x14ac:dyDescent="0.15">
      <c r="A159" s="311"/>
      <c r="B159" s="312" t="s">
        <v>195</v>
      </c>
      <c r="C159" s="313"/>
      <c r="D159" s="312"/>
      <c r="E159" s="312"/>
      <c r="F159" s="312"/>
    </row>
    <row r="160" spans="1:7" ht="13.5" thickBot="1" x14ac:dyDescent="0.2">
      <c r="A160" s="311"/>
      <c r="B160" s="312"/>
      <c r="C160" s="314" t="s">
        <v>64</v>
      </c>
      <c r="D160" s="315"/>
      <c r="E160" s="312"/>
      <c r="F160" s="312"/>
    </row>
    <row r="161" spans="1:6" ht="13.5" thickBot="1" x14ac:dyDescent="0.2">
      <c r="A161" s="311"/>
      <c r="B161" s="422" t="s">
        <v>0</v>
      </c>
      <c r="C161" s="316" t="s">
        <v>186</v>
      </c>
      <c r="D161" s="317"/>
      <c r="E161" s="312"/>
      <c r="F161" s="312"/>
    </row>
    <row r="162" spans="1:6" ht="13.5" thickBot="1" x14ac:dyDescent="0.2">
      <c r="A162" s="311"/>
      <c r="B162" s="423"/>
      <c r="C162" s="318" t="s">
        <v>200</v>
      </c>
      <c r="D162" s="319"/>
      <c r="E162" s="312"/>
      <c r="F162" s="312"/>
    </row>
    <row r="163" spans="1:6" x14ac:dyDescent="0.15">
      <c r="A163" s="311"/>
      <c r="B163" s="320" t="s">
        <v>197</v>
      </c>
      <c r="C163" s="320"/>
      <c r="D163" s="321"/>
      <c r="E163" s="312"/>
      <c r="F163" s="312"/>
    </row>
    <row r="164" spans="1:6" x14ac:dyDescent="0.15">
      <c r="A164" s="311"/>
      <c r="B164" s="322" t="s">
        <v>182</v>
      </c>
      <c r="C164" s="323">
        <v>34860</v>
      </c>
      <c r="D164" s="324"/>
      <c r="E164" s="312"/>
      <c r="F164" s="312"/>
    </row>
    <row r="165" spans="1:6" ht="13.5" thickBot="1" x14ac:dyDescent="0.2">
      <c r="A165" s="311"/>
      <c r="B165" s="322" t="s">
        <v>183</v>
      </c>
      <c r="C165" s="325">
        <v>0</v>
      </c>
      <c r="D165" s="324"/>
      <c r="E165" s="312"/>
      <c r="F165" s="312"/>
    </row>
    <row r="166" spans="1:6" x14ac:dyDescent="0.15">
      <c r="A166" s="311"/>
      <c r="B166" s="326" t="s">
        <v>198</v>
      </c>
      <c r="C166" s="327">
        <v>34860</v>
      </c>
      <c r="D166" s="328"/>
      <c r="E166" s="312"/>
      <c r="F166" s="312"/>
    </row>
    <row r="167" spans="1:6" x14ac:dyDescent="0.15">
      <c r="A167" s="311"/>
      <c r="B167" s="322"/>
      <c r="C167" s="329"/>
      <c r="D167" s="330"/>
      <c r="E167" s="312"/>
      <c r="F167" s="312"/>
    </row>
    <row r="168" spans="1:6" x14ac:dyDescent="0.15">
      <c r="A168" s="311"/>
      <c r="B168" s="322" t="s">
        <v>204</v>
      </c>
      <c r="C168" s="331">
        <v>372</v>
      </c>
      <c r="D168" s="324"/>
      <c r="E168" s="312"/>
      <c r="F168" s="312"/>
    </row>
    <row r="169" spans="1:6" x14ac:dyDescent="0.15">
      <c r="A169" s="311"/>
      <c r="B169" s="322" t="s">
        <v>205</v>
      </c>
      <c r="C169" s="331">
        <v>15004</v>
      </c>
      <c r="D169" s="324"/>
      <c r="E169" s="312"/>
      <c r="F169" s="312"/>
    </row>
    <row r="170" spans="1:6" x14ac:dyDescent="0.15">
      <c r="A170" s="311"/>
      <c r="B170" s="322" t="s">
        <v>139</v>
      </c>
      <c r="C170" s="331">
        <v>-733</v>
      </c>
      <c r="D170" s="324"/>
      <c r="E170" s="312"/>
      <c r="F170" s="312"/>
    </row>
    <row r="171" spans="1:6" x14ac:dyDescent="0.15">
      <c r="A171" s="311"/>
      <c r="B171" s="322" t="s">
        <v>206</v>
      </c>
      <c r="C171" s="331">
        <v>-5134</v>
      </c>
      <c r="D171" s="324"/>
      <c r="E171" s="312"/>
      <c r="F171" s="312"/>
    </row>
    <row r="172" spans="1:6" ht="13.5" thickBot="1" x14ac:dyDescent="0.2">
      <c r="A172" s="311"/>
      <c r="B172" s="332"/>
      <c r="C172" s="325"/>
      <c r="D172" s="324"/>
      <c r="E172" s="333"/>
      <c r="F172" s="312"/>
    </row>
    <row r="173" spans="1:6" ht="13.5" thickBot="1" x14ac:dyDescent="0.2">
      <c r="A173" s="311"/>
      <c r="B173" s="334" t="s">
        <v>199</v>
      </c>
      <c r="C173" s="335">
        <v>44369</v>
      </c>
      <c r="D173" s="328"/>
    </row>
    <row r="174" spans="1:6" x14ac:dyDescent="0.15">
      <c r="A174" s="311"/>
      <c r="B174" s="312"/>
      <c r="C174" s="312"/>
      <c r="D174" s="312"/>
      <c r="E174" s="312"/>
      <c r="F174" s="312"/>
    </row>
    <row r="175" spans="1:6" x14ac:dyDescent="0.15">
      <c r="A175" s="311"/>
      <c r="B175" s="312" t="s">
        <v>207</v>
      </c>
      <c r="C175" s="312"/>
      <c r="D175" s="312"/>
      <c r="E175" s="312"/>
      <c r="F175" s="312"/>
    </row>
    <row r="176" spans="1:6" ht="13.5" customHeight="1" thickBot="1" x14ac:dyDescent="0.2">
      <c r="A176" s="311"/>
      <c r="B176" s="336"/>
      <c r="C176" s="336"/>
      <c r="D176" s="336"/>
      <c r="E176" s="336"/>
      <c r="F176" s="221" t="s">
        <v>64</v>
      </c>
    </row>
    <row r="177" spans="1:6" ht="20.25" customHeight="1" thickBot="1" x14ac:dyDescent="0.2">
      <c r="A177" s="311"/>
      <c r="B177" s="404" t="s">
        <v>0</v>
      </c>
      <c r="C177" s="431" t="s">
        <v>140</v>
      </c>
      <c r="D177" s="428" t="s">
        <v>115</v>
      </c>
      <c r="E177" s="429"/>
      <c r="F177" s="430"/>
    </row>
    <row r="178" spans="1:6" ht="32.25" customHeight="1" thickBot="1" x14ac:dyDescent="0.2">
      <c r="A178" s="311"/>
      <c r="B178" s="405"/>
      <c r="C178" s="432"/>
      <c r="D178" s="337" t="s">
        <v>201</v>
      </c>
      <c r="E178" s="338" t="s">
        <v>184</v>
      </c>
      <c r="F178" s="337" t="s">
        <v>202</v>
      </c>
    </row>
    <row r="179" spans="1:6" ht="15.75" customHeight="1" x14ac:dyDescent="0.15">
      <c r="A179" s="311"/>
      <c r="B179" s="405"/>
      <c r="C179" s="432"/>
      <c r="D179" s="96" t="s">
        <v>146</v>
      </c>
      <c r="E179" s="97" t="s">
        <v>146</v>
      </c>
      <c r="F179" s="98" t="s">
        <v>149</v>
      </c>
    </row>
    <row r="180" spans="1:6" ht="15.75" customHeight="1" x14ac:dyDescent="0.15">
      <c r="A180" s="311"/>
      <c r="B180" s="405"/>
      <c r="C180" s="432"/>
      <c r="D180" s="99">
        <v>2016</v>
      </c>
      <c r="E180" s="100">
        <v>2016</v>
      </c>
      <c r="F180" s="101">
        <v>2017</v>
      </c>
    </row>
    <row r="181" spans="1:6" ht="15.75" customHeight="1" x14ac:dyDescent="0.15">
      <c r="A181" s="311"/>
      <c r="B181" s="434"/>
      <c r="C181" s="433"/>
      <c r="D181" s="102" t="s">
        <v>1</v>
      </c>
      <c r="E181" s="103" t="s">
        <v>1</v>
      </c>
      <c r="F181" s="104" t="s">
        <v>1</v>
      </c>
    </row>
    <row r="182" spans="1:6" ht="25.5" customHeight="1" x14ac:dyDescent="0.15">
      <c r="A182" s="311"/>
      <c r="B182" s="106" t="s">
        <v>113</v>
      </c>
      <c r="C182" s="107"/>
      <c r="D182" s="108">
        <v>765</v>
      </c>
      <c r="E182" s="109">
        <v>1123</v>
      </c>
      <c r="F182" s="110">
        <v>3691</v>
      </c>
    </row>
    <row r="183" spans="1:6" ht="25.5" customHeight="1" x14ac:dyDescent="0.15">
      <c r="A183" s="311"/>
      <c r="B183" s="214" t="s">
        <v>139</v>
      </c>
      <c r="C183" s="112" t="s">
        <v>218</v>
      </c>
      <c r="D183" s="113">
        <v>-18</v>
      </c>
      <c r="E183" s="114">
        <v>-45</v>
      </c>
      <c r="F183" s="115">
        <v>-267</v>
      </c>
    </row>
    <row r="184" spans="1:6" ht="25.5" customHeight="1" x14ac:dyDescent="0.15">
      <c r="A184" s="311"/>
      <c r="B184" s="214" t="s">
        <v>141</v>
      </c>
      <c r="C184" s="112"/>
      <c r="D184" s="113">
        <v>-20</v>
      </c>
      <c r="E184" s="114">
        <v>4</v>
      </c>
      <c r="F184" s="115">
        <v>14</v>
      </c>
    </row>
    <row r="185" spans="1:6" ht="25.5" customHeight="1" x14ac:dyDescent="0.15">
      <c r="A185" s="311"/>
      <c r="B185" s="214" t="s">
        <v>130</v>
      </c>
      <c r="C185" s="112"/>
      <c r="D185" s="113">
        <v>59</v>
      </c>
      <c r="E185" s="114">
        <v>47</v>
      </c>
      <c r="F185" s="115">
        <v>-122</v>
      </c>
    </row>
    <row r="186" spans="1:6" ht="25.5" customHeight="1" x14ac:dyDescent="0.15">
      <c r="A186" s="311"/>
      <c r="B186" s="214" t="s">
        <v>138</v>
      </c>
      <c r="C186" s="112"/>
      <c r="D186" s="113">
        <v>0</v>
      </c>
      <c r="E186" s="114">
        <v>-88</v>
      </c>
      <c r="F186" s="115">
        <v>-88</v>
      </c>
    </row>
    <row r="187" spans="1:6" ht="25.5" customHeight="1" x14ac:dyDescent="0.15">
      <c r="A187" s="311"/>
      <c r="B187" s="214" t="s">
        <v>5</v>
      </c>
      <c r="C187" s="116"/>
      <c r="D187" s="113">
        <v>-53</v>
      </c>
      <c r="E187" s="114">
        <v>-74</v>
      </c>
      <c r="F187" s="115">
        <v>-7</v>
      </c>
    </row>
    <row r="188" spans="1:6" ht="25.5" customHeight="1" x14ac:dyDescent="0.15">
      <c r="A188" s="311"/>
      <c r="B188" s="106" t="s">
        <v>114</v>
      </c>
      <c r="C188" s="107"/>
      <c r="D188" s="117">
        <v>733</v>
      </c>
      <c r="E188" s="118">
        <v>967</v>
      </c>
      <c r="F188" s="119">
        <v>3221</v>
      </c>
    </row>
    <row r="189" spans="1:6" ht="25.5" customHeight="1" x14ac:dyDescent="0.15">
      <c r="A189" s="311"/>
      <c r="B189" s="214" t="s">
        <v>133</v>
      </c>
      <c r="C189" s="116"/>
      <c r="D189" s="120">
        <v>-1263</v>
      </c>
      <c r="E189" s="121">
        <v>-3127</v>
      </c>
      <c r="F189" s="122">
        <v>-3629</v>
      </c>
    </row>
    <row r="190" spans="1:6" ht="25.5" customHeight="1" thickBot="1" x14ac:dyDescent="0.2">
      <c r="A190" s="311"/>
      <c r="B190" s="123" t="s">
        <v>134</v>
      </c>
      <c r="C190" s="124"/>
      <c r="D190" s="125">
        <v>-530</v>
      </c>
      <c r="E190" s="126">
        <v>-2160</v>
      </c>
      <c r="F190" s="127">
        <v>-408</v>
      </c>
    </row>
    <row r="191" spans="1:6" x14ac:dyDescent="0.15">
      <c r="A191" s="311"/>
      <c r="B191" s="336"/>
      <c r="C191" s="336"/>
    </row>
    <row r="192" spans="1:6" x14ac:dyDescent="0.15">
      <c r="A192" s="311"/>
      <c r="B192" s="424" t="s">
        <v>142</v>
      </c>
      <c r="C192" s="424"/>
      <c r="D192" s="424"/>
      <c r="E192" s="424"/>
      <c r="F192" s="424"/>
    </row>
    <row r="193" spans="1:8" ht="80.25" customHeight="1" x14ac:dyDescent="0.15">
      <c r="A193" s="311"/>
      <c r="B193" s="424" t="s">
        <v>219</v>
      </c>
      <c r="C193" s="424"/>
      <c r="D193" s="424"/>
      <c r="E193" s="424"/>
      <c r="F193" s="424"/>
      <c r="G193" s="424"/>
    </row>
    <row r="194" spans="1:8" ht="28.5" customHeight="1" x14ac:dyDescent="0.15">
      <c r="A194" s="311" t="s">
        <v>45</v>
      </c>
      <c r="B194" s="424" t="s">
        <v>224</v>
      </c>
      <c r="C194" s="424"/>
      <c r="D194" s="424"/>
      <c r="E194" s="424"/>
      <c r="F194" s="424"/>
      <c r="G194" s="424"/>
    </row>
    <row r="195" spans="1:8" x14ac:dyDescent="0.15">
      <c r="A195" s="311"/>
    </row>
    <row r="196" spans="1:8" x14ac:dyDescent="0.15">
      <c r="A196" s="311" t="s">
        <v>53</v>
      </c>
      <c r="B196" s="419" t="s">
        <v>233</v>
      </c>
      <c r="C196" s="419"/>
      <c r="D196" s="419"/>
      <c r="E196" s="419"/>
      <c r="F196" s="419"/>
      <c r="G196" s="419"/>
    </row>
    <row r="197" spans="1:8" x14ac:dyDescent="0.15">
      <c r="A197" s="311"/>
      <c r="B197" s="419"/>
      <c r="C197" s="419"/>
      <c r="D197" s="419"/>
      <c r="E197" s="419"/>
      <c r="F197" s="419"/>
      <c r="G197" s="419"/>
    </row>
    <row r="198" spans="1:8" ht="19.5" customHeight="1" x14ac:dyDescent="0.15">
      <c r="A198" s="218"/>
      <c r="B198" s="419"/>
      <c r="C198" s="419"/>
      <c r="D198" s="419"/>
      <c r="E198" s="419"/>
      <c r="F198" s="419"/>
      <c r="G198" s="419"/>
    </row>
    <row r="199" spans="1:8" ht="13.5" thickBot="1" x14ac:dyDescent="0.2">
      <c r="A199" s="218"/>
      <c r="B199" s="339"/>
      <c r="C199" s="339"/>
      <c r="D199" s="339"/>
      <c r="E199" s="339"/>
      <c r="F199" s="215"/>
      <c r="H199" s="218" t="s">
        <v>64</v>
      </c>
    </row>
    <row r="200" spans="1:8" ht="13.5" thickBot="1" x14ac:dyDescent="0.2">
      <c r="A200" s="218"/>
      <c r="B200" s="340"/>
      <c r="C200" s="373" t="s">
        <v>7</v>
      </c>
      <c r="D200" s="425"/>
      <c r="E200" s="376"/>
      <c r="F200" s="420" t="s">
        <v>147</v>
      </c>
      <c r="G200" s="421"/>
      <c r="H200" s="341" t="s">
        <v>8</v>
      </c>
    </row>
    <row r="201" spans="1:8" ht="15.75" customHeight="1" x14ac:dyDescent="0.15">
      <c r="A201" s="218"/>
      <c r="B201" s="342"/>
      <c r="C201" s="81" t="s">
        <v>146</v>
      </c>
      <c r="D201" s="81" t="s">
        <v>112</v>
      </c>
      <c r="E201" s="81" t="s">
        <v>146</v>
      </c>
      <c r="F201" s="81" t="s">
        <v>146</v>
      </c>
      <c r="G201" s="81" t="s">
        <v>146</v>
      </c>
      <c r="H201" s="81" t="s">
        <v>149</v>
      </c>
    </row>
    <row r="202" spans="1:8" ht="17.25" customHeight="1" x14ac:dyDescent="0.15">
      <c r="A202" s="218"/>
      <c r="B202" s="342"/>
      <c r="C202" s="231">
        <v>2017</v>
      </c>
      <c r="D202" s="231">
        <v>2017</v>
      </c>
      <c r="E202" s="231">
        <v>2016</v>
      </c>
      <c r="F202" s="231">
        <v>2017</v>
      </c>
      <c r="G202" s="231">
        <v>2016</v>
      </c>
      <c r="H202" s="231">
        <v>2017</v>
      </c>
    </row>
    <row r="203" spans="1:8" ht="19.5" customHeight="1" thickBot="1" x14ac:dyDescent="0.2">
      <c r="A203" s="218"/>
      <c r="B203" s="343"/>
      <c r="C203" s="344" t="s">
        <v>1</v>
      </c>
      <c r="D203" s="344" t="s">
        <v>1</v>
      </c>
      <c r="E203" s="345" t="s">
        <v>1</v>
      </c>
      <c r="F203" s="345" t="s">
        <v>1</v>
      </c>
      <c r="G203" s="345" t="s">
        <v>1</v>
      </c>
      <c r="H203" s="345" t="s">
        <v>1</v>
      </c>
    </row>
    <row r="204" spans="1:8" ht="30.75" customHeight="1" thickBot="1" x14ac:dyDescent="0.2">
      <c r="A204" s="218"/>
      <c r="B204" s="131" t="s">
        <v>71</v>
      </c>
      <c r="C204" s="285">
        <v>-113</v>
      </c>
      <c r="D204" s="285">
        <v>-105</v>
      </c>
      <c r="E204" s="285">
        <v>64</v>
      </c>
      <c r="F204" s="285">
        <v>-218</v>
      </c>
      <c r="G204" s="285">
        <v>128</v>
      </c>
      <c r="H204" s="285">
        <v>-196</v>
      </c>
    </row>
    <row r="205" spans="1:8" ht="39" thickBot="1" x14ac:dyDescent="0.2">
      <c r="A205" s="218"/>
      <c r="B205" s="131" t="s">
        <v>203</v>
      </c>
      <c r="C205" s="285">
        <v>-351</v>
      </c>
      <c r="D205" s="285">
        <v>-420</v>
      </c>
      <c r="E205" s="285">
        <v>-628</v>
      </c>
      <c r="F205" s="285">
        <v>-771</v>
      </c>
      <c r="G205" s="285">
        <v>-995</v>
      </c>
      <c r="H205" s="285">
        <v>-1894</v>
      </c>
    </row>
    <row r="206" spans="1:8" x14ac:dyDescent="0.15">
      <c r="A206" s="218"/>
      <c r="B206" s="132"/>
      <c r="C206" s="311"/>
      <c r="D206" s="311"/>
      <c r="E206" s="311"/>
      <c r="F206" s="311"/>
    </row>
    <row r="207" spans="1:8" ht="12.95" customHeight="1" x14ac:dyDescent="0.15">
      <c r="A207" s="311" t="s">
        <v>54</v>
      </c>
      <c r="B207" s="419" t="s">
        <v>238</v>
      </c>
      <c r="C207" s="419"/>
      <c r="D207" s="419"/>
      <c r="E207" s="419"/>
      <c r="F207" s="419"/>
      <c r="G207" s="419"/>
      <c r="H207" s="157"/>
    </row>
    <row r="208" spans="1:8" ht="12.75" customHeight="1" x14ac:dyDescent="0.15">
      <c r="A208" s="311"/>
      <c r="B208" s="312"/>
      <c r="C208" s="312"/>
      <c r="D208" s="312"/>
      <c r="E208" s="312"/>
      <c r="F208" s="312"/>
      <c r="H208" s="157"/>
    </row>
    <row r="209" spans="1:8" ht="12.75" customHeight="1" x14ac:dyDescent="0.15">
      <c r="A209" s="311" t="s">
        <v>87</v>
      </c>
      <c r="B209" s="419" t="s">
        <v>88</v>
      </c>
      <c r="C209" s="419"/>
      <c r="D209" s="419"/>
      <c r="E209" s="419"/>
      <c r="F209" s="419"/>
      <c r="G209" s="419"/>
      <c r="H209" s="362"/>
    </row>
    <row r="210" spans="1:8" x14ac:dyDescent="0.15">
      <c r="A210" s="311"/>
      <c r="B210" s="132"/>
      <c r="C210" s="132"/>
      <c r="D210" s="132"/>
      <c r="E210" s="132"/>
      <c r="F210" s="132"/>
      <c r="G210" s="132"/>
      <c r="H210" s="157"/>
    </row>
    <row r="211" spans="1:8" ht="15.75" customHeight="1" x14ac:dyDescent="0.15">
      <c r="A211" s="311"/>
      <c r="B211" s="312"/>
      <c r="C211" s="312"/>
      <c r="D211" s="312"/>
      <c r="E211" s="312"/>
      <c r="F211" s="312"/>
      <c r="H211" s="157"/>
    </row>
    <row r="212" spans="1:8" x14ac:dyDescent="0.15">
      <c r="A212" s="157"/>
      <c r="B212" s="346"/>
      <c r="C212" s="346"/>
      <c r="D212" s="157"/>
      <c r="H212" s="157"/>
    </row>
    <row r="213" spans="1:8" x14ac:dyDescent="0.15">
      <c r="A213" s="347" t="s">
        <v>52</v>
      </c>
      <c r="B213" s="157"/>
      <c r="C213" s="157"/>
      <c r="D213" s="157"/>
      <c r="E213" s="347" t="s">
        <v>16</v>
      </c>
      <c r="H213" s="157"/>
    </row>
    <row r="214" spans="1:8" ht="12.75" customHeight="1" x14ac:dyDescent="0.15">
      <c r="A214" s="347" t="s">
        <v>208</v>
      </c>
      <c r="B214" s="157"/>
      <c r="C214" s="157"/>
      <c r="D214" s="157"/>
      <c r="E214" s="347" t="s">
        <v>95</v>
      </c>
      <c r="H214" s="157"/>
    </row>
    <row r="215" spans="1:8" x14ac:dyDescent="0.15">
      <c r="B215" s="157"/>
      <c r="C215" s="157"/>
      <c r="D215" s="157"/>
      <c r="H215" s="157"/>
    </row>
    <row r="216" spans="1:8" hidden="1" x14ac:dyDescent="0.15">
      <c r="B216" s="157"/>
      <c r="C216" s="157"/>
      <c r="D216" s="157"/>
      <c r="H216" s="157"/>
    </row>
    <row r="217" spans="1:8" x14ac:dyDescent="0.15">
      <c r="B217" s="157"/>
      <c r="C217" s="157"/>
      <c r="D217" s="157"/>
      <c r="H217" s="157"/>
    </row>
  </sheetData>
  <mergeCells count="34">
    <mergeCell ref="C9:E9"/>
    <mergeCell ref="B105:C106"/>
    <mergeCell ref="F9:G9"/>
    <mergeCell ref="F36:G36"/>
    <mergeCell ref="F53:G53"/>
    <mergeCell ref="F83:G83"/>
    <mergeCell ref="C36:E36"/>
    <mergeCell ref="B51:G51"/>
    <mergeCell ref="B81:G81"/>
    <mergeCell ref="B34:G34"/>
    <mergeCell ref="B103:G103"/>
    <mergeCell ref="C53:E53"/>
    <mergeCell ref="C83:E83"/>
    <mergeCell ref="D177:F177"/>
    <mergeCell ref="C177:C181"/>
    <mergeCell ref="B177:B181"/>
    <mergeCell ref="B1:G1"/>
    <mergeCell ref="B3:G3"/>
    <mergeCell ref="B4:G4"/>
    <mergeCell ref="B5:G5"/>
    <mergeCell ref="B7:G7"/>
    <mergeCell ref="B209:G209"/>
    <mergeCell ref="D105:E105"/>
    <mergeCell ref="B161:B162"/>
    <mergeCell ref="B196:G198"/>
    <mergeCell ref="B207:G207"/>
    <mergeCell ref="F200:G200"/>
    <mergeCell ref="B155:G155"/>
    <mergeCell ref="B156:G156"/>
    <mergeCell ref="B157:G157"/>
    <mergeCell ref="B193:G193"/>
    <mergeCell ref="B194:G194"/>
    <mergeCell ref="C200:E200"/>
    <mergeCell ref="B192:F192"/>
  </mergeCells>
  <printOptions horizontalCentered="1"/>
  <pageMargins left="0.61" right="0.7" top="0.72" bottom="0.75" header="0.3" footer="0.3"/>
  <pageSetup scale="67" fitToHeight="0" orientation="landscape" blackAndWhite="1" horizontalDpi="4294967295" verticalDpi="4294967295" r:id="rId1"/>
  <headerFooter alignWithMargins="0"/>
  <rowBreaks count="6" manualBreakCount="6">
    <brk id="33" max="7" man="1"/>
    <brk id="50" max="7" man="1"/>
    <brk id="79" max="7" man="1"/>
    <brk id="103" max="7" man="1"/>
    <brk id="153" max="7" man="1"/>
    <brk id="174" max="7"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B1:J30"/>
  <sheetViews>
    <sheetView workbookViewId="0">
      <pane xSplit="2" ySplit="2" topLeftCell="C3" activePane="bottomRight" state="frozen"/>
      <selection pane="topRight" activeCell="C1" sqref="C1"/>
      <selection pane="bottomLeft" activeCell="A3" sqref="A3"/>
      <selection pane="bottomRight" activeCell="C5" sqref="C5"/>
    </sheetView>
  </sheetViews>
  <sheetFormatPr defaultRowHeight="12" x14ac:dyDescent="0.15"/>
  <cols>
    <col min="2" max="2" width="25.375" bestFit="1" customWidth="1"/>
    <col min="3" max="3" width="16" bestFit="1" customWidth="1"/>
    <col min="4" max="4" width="11.875" bestFit="1" customWidth="1"/>
    <col min="6" max="7" width="9.875" bestFit="1" customWidth="1"/>
    <col min="8" max="8" width="20.125" bestFit="1" customWidth="1"/>
    <col min="9" max="9" width="11.375" bestFit="1" customWidth="1"/>
    <col min="10" max="10" width="9.875" bestFit="1" customWidth="1"/>
  </cols>
  <sheetData>
    <row r="1" spans="2:10" x14ac:dyDescent="0.15">
      <c r="C1" t="s">
        <v>14</v>
      </c>
      <c r="D1" t="s">
        <v>60</v>
      </c>
      <c r="F1" s="11" t="s">
        <v>63</v>
      </c>
    </row>
    <row r="2" spans="2:10" x14ac:dyDescent="0.15">
      <c r="F2" t="s">
        <v>14</v>
      </c>
      <c r="G2" t="s">
        <v>60</v>
      </c>
      <c r="I2" t="s">
        <v>14</v>
      </c>
      <c r="J2" t="s">
        <v>60</v>
      </c>
    </row>
    <row r="3" spans="2:10" x14ac:dyDescent="0.15">
      <c r="B3" t="s">
        <v>56</v>
      </c>
      <c r="C3" s="2">
        <f>+D3</f>
        <v>0</v>
      </c>
      <c r="D3" s="3">
        <v>0</v>
      </c>
      <c r="F3" s="3">
        <v>0</v>
      </c>
      <c r="G3" s="3">
        <v>0</v>
      </c>
      <c r="I3" s="3">
        <f>+C3-F3</f>
        <v>0</v>
      </c>
      <c r="J3" s="3">
        <f t="shared" ref="J3:J7" si="0">+D3-G3</f>
        <v>0</v>
      </c>
    </row>
    <row r="4" spans="2:10" x14ac:dyDescent="0.15">
      <c r="G4">
        <v>0</v>
      </c>
      <c r="I4" s="3"/>
      <c r="J4" s="3"/>
    </row>
    <row r="5" spans="2:10" x14ac:dyDescent="0.15">
      <c r="B5" t="s">
        <v>57</v>
      </c>
      <c r="C5" s="3">
        <v>340</v>
      </c>
      <c r="D5" s="3"/>
      <c r="F5" s="3">
        <v>0</v>
      </c>
      <c r="G5" s="3">
        <v>0</v>
      </c>
      <c r="I5" s="3">
        <f t="shared" ref="I5:I7" si="1">+C5-F5</f>
        <v>340</v>
      </c>
      <c r="J5" s="3">
        <f>+I5</f>
        <v>340</v>
      </c>
    </row>
    <row r="6" spans="2:10" x14ac:dyDescent="0.15">
      <c r="G6">
        <v>0</v>
      </c>
      <c r="I6" s="3"/>
      <c r="J6" s="3"/>
    </row>
    <row r="7" spans="2:10" x14ac:dyDescent="0.15">
      <c r="B7" t="s">
        <v>58</v>
      </c>
      <c r="C7" s="4">
        <v>0</v>
      </c>
      <c r="D7" s="3">
        <f>+C7</f>
        <v>0</v>
      </c>
      <c r="F7" s="4">
        <v>0</v>
      </c>
      <c r="G7">
        <v>0</v>
      </c>
      <c r="I7" s="3">
        <f t="shared" si="1"/>
        <v>0</v>
      </c>
      <c r="J7" s="3">
        <f t="shared" si="0"/>
        <v>0</v>
      </c>
    </row>
    <row r="9" spans="2:10" x14ac:dyDescent="0.15">
      <c r="B9" t="s">
        <v>59</v>
      </c>
      <c r="C9" s="3">
        <f>SUM(C3:C7)</f>
        <v>340</v>
      </c>
      <c r="D9" s="3">
        <f t="shared" ref="D9:J9" si="2">SUM(D3:D7)</f>
        <v>0</v>
      </c>
      <c r="E9" s="3">
        <f t="shared" si="2"/>
        <v>0</v>
      </c>
      <c r="F9" s="3">
        <f t="shared" si="2"/>
        <v>0</v>
      </c>
      <c r="G9" s="3">
        <f t="shared" si="2"/>
        <v>0</v>
      </c>
      <c r="H9" s="3">
        <f t="shared" si="2"/>
        <v>0</v>
      </c>
      <c r="I9" s="3">
        <f t="shared" si="2"/>
        <v>340</v>
      </c>
      <c r="J9" s="3">
        <f t="shared" si="2"/>
        <v>340</v>
      </c>
    </row>
    <row r="10" spans="2:10" x14ac:dyDescent="0.15">
      <c r="C10" s="3"/>
    </row>
    <row r="11" spans="2:10" x14ac:dyDescent="0.15">
      <c r="C11" s="5"/>
    </row>
    <row r="15" spans="2:10" x14ac:dyDescent="0.15">
      <c r="B15" s="6" t="s">
        <v>62</v>
      </c>
      <c r="C15" s="10">
        <v>42430</v>
      </c>
      <c r="D15" s="7" t="s">
        <v>65</v>
      </c>
      <c r="E15" s="7" t="s">
        <v>66</v>
      </c>
      <c r="F15" s="7" t="s">
        <v>67</v>
      </c>
      <c r="G15" s="6"/>
    </row>
    <row r="16" spans="2:10" x14ac:dyDescent="0.15">
      <c r="B16" s="6" t="s">
        <v>14</v>
      </c>
      <c r="C16" s="8">
        <v>0</v>
      </c>
      <c r="D16" s="8">
        <v>0</v>
      </c>
      <c r="E16" s="8">
        <v>0</v>
      </c>
      <c r="F16" s="8">
        <v>0</v>
      </c>
      <c r="G16" s="8"/>
    </row>
    <row r="17" spans="2:9" x14ac:dyDescent="0.15">
      <c r="B17" s="6" t="s">
        <v>61</v>
      </c>
      <c r="C17" s="8">
        <v>0</v>
      </c>
      <c r="D17" s="8">
        <v>0</v>
      </c>
      <c r="E17" s="8">
        <v>0</v>
      </c>
      <c r="F17" s="8">
        <v>0</v>
      </c>
      <c r="G17" s="8"/>
    </row>
    <row r="18" spans="2:9" x14ac:dyDescent="0.15">
      <c r="C18" s="9"/>
    </row>
    <row r="19" spans="2:9" x14ac:dyDescent="0.15">
      <c r="D19" s="9"/>
    </row>
    <row r="20" spans="2:9" x14ac:dyDescent="0.15">
      <c r="F20" s="3"/>
    </row>
    <row r="21" spans="2:9" x14ac:dyDescent="0.15">
      <c r="I21" t="s">
        <v>84</v>
      </c>
    </row>
    <row r="22" spans="2:9" x14ac:dyDescent="0.15">
      <c r="B22" s="13" t="s">
        <v>74</v>
      </c>
      <c r="C22" s="14">
        <v>42248</v>
      </c>
      <c r="H22" s="11" t="s">
        <v>6</v>
      </c>
      <c r="I22" s="13" t="s">
        <v>85</v>
      </c>
    </row>
    <row r="23" spans="2:9" x14ac:dyDescent="0.15">
      <c r="B23" t="s">
        <v>75</v>
      </c>
      <c r="C23" s="2">
        <v>0</v>
      </c>
      <c r="D23">
        <f>32*0</f>
        <v>0</v>
      </c>
      <c r="E23" s="3">
        <f>32*3*0-C23*0</f>
        <v>0</v>
      </c>
      <c r="F23" s="3"/>
      <c r="H23" t="s">
        <v>80</v>
      </c>
      <c r="I23" s="2">
        <v>1.55</v>
      </c>
    </row>
    <row r="24" spans="2:9" x14ac:dyDescent="0.15">
      <c r="B24" t="s">
        <v>77</v>
      </c>
      <c r="C24" s="2">
        <v>0</v>
      </c>
      <c r="E24">
        <f>16*0</f>
        <v>0</v>
      </c>
      <c r="F24" s="3"/>
      <c r="H24" t="s">
        <v>81</v>
      </c>
      <c r="I24" s="2">
        <v>30.03</v>
      </c>
    </row>
    <row r="25" spans="2:9" x14ac:dyDescent="0.15">
      <c r="B25" t="s">
        <v>76</v>
      </c>
      <c r="C25" s="2">
        <v>0</v>
      </c>
      <c r="I25" s="12">
        <f>SUM(I23:I24)</f>
        <v>31.58</v>
      </c>
    </row>
    <row r="26" spans="2:9" x14ac:dyDescent="0.15">
      <c r="C26" s="12">
        <f>SUM(C23:C25)</f>
        <v>0</v>
      </c>
    </row>
    <row r="27" spans="2:9" x14ac:dyDescent="0.15">
      <c r="H27" t="s">
        <v>82</v>
      </c>
      <c r="I27" s="2">
        <v>2.5299999999999998</v>
      </c>
    </row>
    <row r="28" spans="2:9" x14ac:dyDescent="0.15">
      <c r="B28" s="11" t="s">
        <v>78</v>
      </c>
      <c r="C28" s="2">
        <v>0</v>
      </c>
      <c r="D28">
        <f>35*0</f>
        <v>0</v>
      </c>
      <c r="H28" t="s">
        <v>83</v>
      </c>
      <c r="I28" s="2">
        <v>0</v>
      </c>
    </row>
    <row r="29" spans="2:9" x14ac:dyDescent="0.15">
      <c r="D29">
        <f>154*0</f>
        <v>0</v>
      </c>
      <c r="H29" t="s">
        <v>86</v>
      </c>
      <c r="I29" s="12">
        <f>SUM(I27:I28)</f>
        <v>2.5299999999999998</v>
      </c>
    </row>
    <row r="30" spans="2:9" x14ac:dyDescent="0.15">
      <c r="C30" s="3">
        <f>+C26+C28</f>
        <v>0</v>
      </c>
      <c r="D30" s="3">
        <f>SUM(D23:D29)</f>
        <v>0</v>
      </c>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std</vt:lpstr>
      <vt:lpstr>MLTD</vt:lpstr>
      <vt:lpstr>Group</vt:lpstr>
      <vt:lpstr>Reclass</vt:lpstr>
      <vt:lpstr>MLTD!mastekgrp</vt:lpstr>
      <vt:lpstr>Group!Print_Area</vt:lpstr>
      <vt:lpstr>MLTD!Print_Area</vt:lpstr>
      <vt:lpstr>Group!Print_Titles</vt:lpstr>
      <vt:lpstr>MLTD!Print_Titles</vt:lpstr>
      <vt:lpstr>MLTD!segmentgrp</vt:lpstr>
    </vt:vector>
  </TitlesOfParts>
  <Company>mastek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Jayesh Verma</dc:creator>
  <cp:lastModifiedBy>ashag</cp:lastModifiedBy>
  <cp:lastPrinted>2017-10-26T06:13:58Z</cp:lastPrinted>
  <dcterms:created xsi:type="dcterms:W3CDTF">1999-04-12T06:17:55Z</dcterms:created>
  <dcterms:modified xsi:type="dcterms:W3CDTF">2017-10-26T07:57:06Z</dcterms:modified>
</cp:coreProperties>
</file>